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64316" windowWidth="20840" windowHeight="20900" tabRatio="500" activeTab="0"/>
  </bookViews>
  <sheets>
    <sheet name="CIE 170-1 2006 CMFs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<sst xmlns="http://schemas.openxmlformats.org/spreadsheetml/2006/main" count="42" uniqueCount="39">
  <si>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Enter Desired Field Size   (1-10):</t>
  </si>
  <si>
    <t>Computation of Cone Fundamentals (Color Matching Functions) in Terms of Energy for Various Field Sizes and Ages Based on CIE 170-1:2006</t>
  </si>
  <si>
    <t>COMPUTATION STEPS ARE ALL OVER HERE:</t>
  </si>
  <si>
    <t>The results have not been independently verified … use at your own risk.  Please email any corrections to Mark.</t>
  </si>
  <si>
    <t>Refer to CIE Publication 170-1:2006 for a detailed explanation of the procedures and source data.</t>
  </si>
  <si>
    <t>Spreadsheet Prepared By Mark Fairchild (mdf@cis.rit.edu), RIT Munsell Color Science Laboratory (mcsl.rit.edu)</t>
  </si>
  <si>
    <t>Enter Desired Age (20-80):</t>
  </si>
  <si>
    <t>Low-Optical Density Spectral Absorptances</t>
  </si>
  <si>
    <t>A(L)</t>
  </si>
  <si>
    <t>A(M)</t>
  </si>
  <si>
    <t>A(S)</t>
  </si>
  <si>
    <t>Corrected for Field Size</t>
  </si>
  <si>
    <t>(No Age Correction)</t>
  </si>
  <si>
    <t>alpha-L</t>
  </si>
  <si>
    <t>alpha-M</t>
  </si>
  <si>
    <t>alpha-S</t>
  </si>
  <si>
    <t>Corrected to Corneal Incidence</t>
  </si>
  <si>
    <t>(in Terms of Quanta)</t>
  </si>
  <si>
    <t>l-bar(q)</t>
  </si>
  <si>
    <t>m-bar(q)</t>
  </si>
  <si>
    <t>s-bar(q)</t>
  </si>
  <si>
    <t>Corrected to Energy Terms</t>
  </si>
  <si>
    <t>(Normalized are in Comuns B,C,D)</t>
  </si>
  <si>
    <t>l-bar</t>
  </si>
  <si>
    <t>m-bar</t>
  </si>
  <si>
    <t>s-bar</t>
  </si>
  <si>
    <t>Computed Cone Fundamentals (CMFs)</t>
  </si>
  <si>
    <t>(In Energy Terms and Normalized)</t>
  </si>
  <si>
    <t>Wavelength (nm)</t>
  </si>
  <si>
    <t>Relative Macular Density</t>
  </si>
  <si>
    <t>Field-Size Corrected Macular Density</t>
  </si>
  <si>
    <t>Macular Density (No Correction for Age)</t>
  </si>
  <si>
    <t>Lens/Ocular Media (No Corrrection for Field Size)</t>
  </si>
  <si>
    <t>Docul1</t>
  </si>
  <si>
    <t>Docul2</t>
  </si>
  <si>
    <t>Age Corrected Lens?Ocular Media Density</t>
  </si>
  <si>
    <t>Last Revision: 02/06/2007</t>
  </si>
  <si>
    <t>Results for 390 &amp; 395 nm should be used with caution. No ocular media data were published at those wvelengths, so those values were linearly extrapolated.</t>
  </si>
  <si>
    <t>(390 &amp; 395nm Values Linearly Extrapolated from 400 &amp; 405nm)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</si>
</sst>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"/>
    <numFmt numFmtId="167" formatCode="0.00000"/>
    <numFmt numFmtId="168" formatCode="0.0"/>
    <numFmt numFmtId="169" formatCode="0.000"/>
    <numFmt numFmtId="170" formatCode="0.00000000"/>
    <numFmt numFmtId="171" formatCode="#,##0.0"/>
    <numFmt numFmtId="172" formatCode="#,##0.000"/>
    <numFmt numFmtId="173" formatCode="#,##0.0000"/>
    <numFmt numFmtId="174" formatCode="#,##0.00000"/>
    <numFmt numFmtId="175" formatCode="0.000000000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Border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L-, M-, &amp; S-Cone Fundamentals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575"/>
          <c:w val="0.88275"/>
          <c:h val="0.84175"/>
        </c:manualLayout>
      </c:layout>
      <c:scatterChart>
        <c:scatterStyle val="smooth"/>
        <c:varyColors val="0"/>
        <c:ser>
          <c:idx val="0"/>
          <c:order val="0"/>
          <c:tx>
            <c:v>l-bar</c:v>
          </c:tx>
          <c:spPr>
            <a:ln w="38100">
              <a:solidFill>
                <a:srgbClr val="9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170-1 2006 CMFs'!$A$17:$A$95</c:f>
              <c:numCache/>
            </c:numRef>
          </c:xVal>
          <c:yVal>
            <c:numRef>
              <c:f>'CIE 170-1 2006 CMFs'!$B$17:$B$95</c:f>
              <c:numCache/>
            </c:numRef>
          </c:yVal>
          <c:smooth val="1"/>
        </c:ser>
        <c:ser>
          <c:idx val="1"/>
          <c:order val="1"/>
          <c:tx>
            <c:v>m-bar</c:v>
          </c:tx>
          <c:spPr>
            <a:ln w="381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170-1 2006 CMFs'!$A$17:$A$95</c:f>
              <c:numCache/>
            </c:numRef>
          </c:xVal>
          <c:yVal>
            <c:numRef>
              <c:f>'CIE 170-1 2006 CMFs'!$C$17:$C$95</c:f>
              <c:numCache/>
            </c:numRef>
          </c:yVal>
          <c:smooth val="1"/>
        </c:ser>
        <c:ser>
          <c:idx val="2"/>
          <c:order val="2"/>
          <c:tx>
            <c:v>s-bar</c:v>
          </c:tx>
          <c:spPr>
            <a:ln w="381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170-1 2006 CMFs'!$A$17:$A$95</c:f>
              <c:numCache/>
            </c:numRef>
          </c:xVal>
          <c:yVal>
            <c:numRef>
              <c:f>'CIE 170-1 2006 CMFs'!$D$17:$D$95</c:f>
              <c:numCache/>
            </c:numRef>
          </c:yVal>
          <c:smooth val="1"/>
        </c:ser>
        <c:axId val="785065"/>
        <c:axId val="7065586"/>
      </c:scatterChart>
      <c:valAx>
        <c:axId val="785065"/>
        <c:scaling>
          <c:orientation val="minMax"/>
          <c:max val="78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7065586"/>
        <c:crosses val="autoZero"/>
        <c:crossBetween val="midCat"/>
        <c:dispUnits/>
      </c:valAx>
      <c:valAx>
        <c:axId val="70655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Relative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78506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1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16</xdr:row>
      <xdr:rowOff>0</xdr:rowOff>
    </xdr:from>
    <xdr:to>
      <xdr:col>12</xdr:col>
      <xdr:colOff>476250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3914775" y="4114800"/>
        <a:ext cx="67151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5"/>
  <sheetViews>
    <sheetView tabSelected="1" workbookViewId="0" topLeftCell="A1">
      <selection activeCell="B10" sqref="B10"/>
    </sheetView>
  </sheetViews>
  <sheetFormatPr defaultColWidth="11.00390625" defaultRowHeight="12.75"/>
  <cols>
    <col min="2" max="2" width="12.25390625" style="0" bestFit="1" customWidth="1"/>
    <col min="19" max="19" width="13.00390625" style="0" bestFit="1" customWidth="1"/>
  </cols>
  <sheetData>
    <row r="1" ht="15.75">
      <c r="A1" s="13" t="s">
        <v>1</v>
      </c>
    </row>
    <row r="2" ht="12.75">
      <c r="A2" t="s">
        <v>5</v>
      </c>
    </row>
    <row r="3" ht="12.75">
      <c r="A3" t="s">
        <v>3</v>
      </c>
    </row>
    <row r="4" ht="12.75">
      <c r="A4" t="s">
        <v>37</v>
      </c>
    </row>
    <row r="5" ht="12.75">
      <c r="A5" t="s">
        <v>4</v>
      </c>
    </row>
    <row r="6" ht="12.75">
      <c r="A6" t="s">
        <v>36</v>
      </c>
    </row>
    <row r="9" spans="1:2" ht="39">
      <c r="A9" s="10" t="s">
        <v>6</v>
      </c>
      <c r="B9" s="12">
        <v>32</v>
      </c>
    </row>
    <row r="10" spans="1:2" ht="51.75">
      <c r="A10" s="10" t="s">
        <v>0</v>
      </c>
      <c r="B10" s="11">
        <v>2</v>
      </c>
    </row>
    <row r="11" ht="12.75">
      <c r="A11" s="1"/>
    </row>
    <row r="12" spans="1:15" ht="12.75">
      <c r="A12" s="1"/>
      <c r="O12" t="s">
        <v>2</v>
      </c>
    </row>
    <row r="13" ht="12.75">
      <c r="A13" s="1"/>
    </row>
    <row r="14" spans="1:36" ht="12.75">
      <c r="A14" t="s">
        <v>26</v>
      </c>
      <c r="O14" t="s">
        <v>31</v>
      </c>
      <c r="S14" t="s">
        <v>32</v>
      </c>
      <c r="X14" t="s">
        <v>7</v>
      </c>
      <c r="AB14" t="s">
        <v>11</v>
      </c>
      <c r="AF14" t="s">
        <v>16</v>
      </c>
      <c r="AJ14" t="s">
        <v>21</v>
      </c>
    </row>
    <row r="15" spans="1:36" ht="12.75">
      <c r="A15" t="s">
        <v>27</v>
      </c>
      <c r="S15" t="s">
        <v>38</v>
      </c>
      <c r="AB15" t="s">
        <v>12</v>
      </c>
      <c r="AF15" t="s">
        <v>17</v>
      </c>
      <c r="AJ15" t="s">
        <v>22</v>
      </c>
    </row>
    <row r="16" spans="1:38" s="1" customFormat="1" ht="64.5">
      <c r="A16" s="9" t="s">
        <v>28</v>
      </c>
      <c r="B16" s="9" t="s">
        <v>23</v>
      </c>
      <c r="C16" s="9" t="s">
        <v>24</v>
      </c>
      <c r="D16" s="9" t="s">
        <v>25</v>
      </c>
      <c r="O16" s="1" t="s">
        <v>29</v>
      </c>
      <c r="P16" s="1" t="s">
        <v>30</v>
      </c>
      <c r="S16" s="1" t="s">
        <v>33</v>
      </c>
      <c r="T16" s="1" t="s">
        <v>34</v>
      </c>
      <c r="U16" s="1" t="s">
        <v>35</v>
      </c>
      <c r="X16" s="1" t="s">
        <v>8</v>
      </c>
      <c r="Y16" s="1" t="s">
        <v>9</v>
      </c>
      <c r="Z16" s="1" t="s">
        <v>10</v>
      </c>
      <c r="AB16" s="1" t="s">
        <v>13</v>
      </c>
      <c r="AC16" s="1" t="s">
        <v>14</v>
      </c>
      <c r="AD16" s="1" t="s">
        <v>15</v>
      </c>
      <c r="AF16" s="1" t="s">
        <v>18</v>
      </c>
      <c r="AG16" s="1" t="s">
        <v>19</v>
      </c>
      <c r="AH16" s="1" t="s">
        <v>20</v>
      </c>
      <c r="AJ16" s="1" t="s">
        <v>23</v>
      </c>
      <c r="AK16" s="1" t="s">
        <v>24</v>
      </c>
      <c r="AL16" s="1" t="s">
        <v>25</v>
      </c>
    </row>
    <row r="17" spans="1:38" ht="12.75">
      <c r="A17" s="7">
        <v>390</v>
      </c>
      <c r="B17" s="8">
        <f>AJ17/MAX(AJ$17:AJ$95)</f>
        <v>0.000486535576571956</v>
      </c>
      <c r="C17" s="8">
        <f>AK17/MAX(AK$17:AK$95)</f>
        <v>0.0004330332704286382</v>
      </c>
      <c r="D17" s="8">
        <f>AL17/MAX(AL$17:AL$95)</f>
        <v>0.011285240695461775</v>
      </c>
      <c r="O17" s="2">
        <v>0.1295</v>
      </c>
      <c r="P17" s="2">
        <f>O17*0.485*EXP(-$B$10/6.132)</f>
        <v>0.0453276233078602</v>
      </c>
      <c r="S17" s="14">
        <f>S18+(S18-S19)</f>
        <v>0.809599</v>
      </c>
      <c r="T17" s="14">
        <f>T18+(T18-T19)</f>
        <v>1.6337009999999996</v>
      </c>
      <c r="U17" s="15">
        <f>IF($B$9&lt;=60,S17*(1+0.02*($B$9-32))+T17,S17*(1.56+0.0667*($B$9-60))+T17)</f>
        <v>2.4433</v>
      </c>
      <c r="X17" s="4">
        <v>-0.93379</v>
      </c>
      <c r="Y17" s="6">
        <v>-1.0479</v>
      </c>
      <c r="Z17" s="6">
        <v>-0.13385</v>
      </c>
      <c r="AB17" s="4">
        <f aca="true" t="shared" si="0" ref="AB17:AB47">1-10^(-(0.38+0.54*EXP(-$B$10/1.333))*(10^X17))</f>
        <v>0.12559283786746833</v>
      </c>
      <c r="AC17" s="4">
        <f>1-10^(-(0.38+0.54*EXP(-$B$10/1.333))*(10^Y17))</f>
        <v>0.09805181197612023</v>
      </c>
      <c r="AD17" s="4">
        <f>1-10^(-(0.3+0.45*EXP(-$B$10/1.333))*(10^Z17))</f>
        <v>0.4920506359311937</v>
      </c>
      <c r="AF17" s="4">
        <f>AB17*10^(-$P17-$U17)</f>
        <v>0.0004076967509599429</v>
      </c>
      <c r="AG17" s="4">
        <f>AC17*10^(-$P17-$U17)</f>
        <v>0.0003182936690273965</v>
      </c>
      <c r="AH17" s="4">
        <f>AD17*10^(-$P17-$U17)</f>
        <v>0.001597284120521364</v>
      </c>
      <c r="AJ17" s="4">
        <f>AF17*$A17</f>
        <v>0.15900173287437774</v>
      </c>
      <c r="AK17" s="4">
        <f>AG17*$A17</f>
        <v>0.12413453092068463</v>
      </c>
      <c r="AL17" s="4">
        <f>AH17*$A17</f>
        <v>0.622940807003332</v>
      </c>
    </row>
    <row r="18" spans="1:38" ht="12.75">
      <c r="A18" s="7">
        <v>395</v>
      </c>
      <c r="B18" s="8">
        <f aca="true" t="shared" si="1" ref="B18:B81">AJ18/MAX(AJ$17:AJ$95)</f>
        <v>0.0011184728502155678</v>
      </c>
      <c r="C18" s="8">
        <f aca="true" t="shared" si="2" ref="C18:C81">AK18/MAX(AK$17:AK$95)</f>
        <v>0.0010221227700503038</v>
      </c>
      <c r="D18" s="8">
        <f aca="true" t="shared" si="3" ref="D18:D81">AL18/MAX(AL$17:AL$95)</f>
        <v>0.025541035866260043</v>
      </c>
      <c r="O18" s="2">
        <v>0.1854</v>
      </c>
      <c r="P18" s="2">
        <f aca="true" t="shared" si="4" ref="P18:P81">O18*0.485*EXP(-$B$10/6.132)</f>
        <v>0.06489375568553885</v>
      </c>
      <c r="S18" s="14">
        <f>S19+(S19-S20)</f>
        <v>0.735718</v>
      </c>
      <c r="T18" s="14">
        <f>T19+(T19-T20)</f>
        <v>1.3683819999999998</v>
      </c>
      <c r="U18" s="15">
        <f aca="true" t="shared" si="5" ref="U18:U81">IF($B$9&lt;=60,S18*(1+0.02*($B$9-32))+T18,S18*(1.56+0.0667*($B$9-60))+T18)</f>
        <v>2.1041</v>
      </c>
      <c r="X18" s="4">
        <v>-0.89477</v>
      </c>
      <c r="Y18" s="6">
        <v>-0.99737</v>
      </c>
      <c r="Z18" s="6">
        <v>-0.09075</v>
      </c>
      <c r="AB18" s="4">
        <f t="shared" si="0"/>
        <v>0.13655555186255153</v>
      </c>
      <c r="AC18" s="4">
        <f aca="true" t="shared" si="6" ref="AC18:AC81">1-10^(-(0.38+0.54*EXP(-$B$10/1.333))*(10^Y18))</f>
        <v>0.10946393745978678</v>
      </c>
      <c r="AD18" s="4">
        <f aca="true" t="shared" si="7" ref="AD18:AD62">1-10^(-(0.3+0.45*EXP(-$B$10/1.333))*(10^Z18))</f>
        <v>0.5267094639437941</v>
      </c>
      <c r="AF18" s="4">
        <f aca="true" t="shared" si="8" ref="AF18:AF81">AB18*10^(-$P18-$U18)</f>
        <v>0.000925370405308023</v>
      </c>
      <c r="AG18" s="4">
        <f aca="true" t="shared" si="9" ref="AG18:AG81">AC18*10^(-$P18-$U18)</f>
        <v>0.0007417837414309746</v>
      </c>
      <c r="AH18" s="4">
        <f aca="true" t="shared" si="10" ref="AH18:AH81">AD18*10^(-$P18-$U18)</f>
        <v>0.003569253270784836</v>
      </c>
      <c r="AJ18" s="4">
        <f aca="true" t="shared" si="11" ref="AJ18:AJ81">AF18*$A18</f>
        <v>0.3655213100966691</v>
      </c>
      <c r="AK18" s="4">
        <f aca="true" t="shared" si="12" ref="AK18:AK81">AG18*$A18</f>
        <v>0.293004577865235</v>
      </c>
      <c r="AL18" s="4">
        <f aca="true" t="shared" si="13" ref="AL18:AL81">AH18*$A18</f>
        <v>1.4098550419600102</v>
      </c>
    </row>
    <row r="19" spans="1:38" ht="12.75">
      <c r="A19" s="7">
        <v>400</v>
      </c>
      <c r="B19" s="8">
        <f t="shared" si="1"/>
        <v>0.002409165957329849</v>
      </c>
      <c r="C19" s="8">
        <f t="shared" si="2"/>
        <v>0.0022769456565111604</v>
      </c>
      <c r="D19" s="8">
        <f t="shared" si="3"/>
        <v>0.05713394880675997</v>
      </c>
      <c r="O19" s="2">
        <v>0.248</v>
      </c>
      <c r="P19" s="2">
        <f t="shared" si="4"/>
        <v>0.0868050237864813</v>
      </c>
      <c r="S19" s="5">
        <v>0.661837</v>
      </c>
      <c r="T19" s="3">
        <v>1.103063</v>
      </c>
      <c r="U19" s="3">
        <f t="shared" si="5"/>
        <v>1.7649</v>
      </c>
      <c r="X19" s="4">
        <v>-0.88346</v>
      </c>
      <c r="Y19" s="6">
        <v>-0.97071</v>
      </c>
      <c r="Z19" s="6">
        <v>-0.0499</v>
      </c>
      <c r="AB19" s="4">
        <f t="shared" si="0"/>
        <v>0.13989397332232523</v>
      </c>
      <c r="AC19" s="4">
        <f t="shared" si="6"/>
        <v>0.11597624422918562</v>
      </c>
      <c r="AD19" s="4">
        <f t="shared" si="7"/>
        <v>0.5603704539353733</v>
      </c>
      <c r="AF19" s="4">
        <f t="shared" si="8"/>
        <v>0.001968312187447779</v>
      </c>
      <c r="AG19" s="4">
        <f t="shared" si="9"/>
        <v>0.0016317890581659257</v>
      </c>
      <c r="AH19" s="4">
        <f t="shared" si="10"/>
        <v>0.007884428240702618</v>
      </c>
      <c r="AJ19" s="4">
        <f t="shared" si="11"/>
        <v>0.7873248749791115</v>
      </c>
      <c r="AK19" s="4">
        <f t="shared" si="12"/>
        <v>0.6527156232663702</v>
      </c>
      <c r="AL19" s="4">
        <f t="shared" si="13"/>
        <v>3.153771296281047</v>
      </c>
    </row>
    <row r="20" spans="1:38" ht="12.75">
      <c r="A20" s="7">
        <v>405</v>
      </c>
      <c r="B20" s="8">
        <f t="shared" si="1"/>
        <v>0.0048350189006539784</v>
      </c>
      <c r="C20" s="8">
        <f t="shared" si="2"/>
        <v>0.0047146265791456745</v>
      </c>
      <c r="D20" s="8">
        <f t="shared" si="3"/>
        <v>0.1234945450155933</v>
      </c>
      <c r="O20" s="2">
        <v>0.32</v>
      </c>
      <c r="P20" s="2">
        <f t="shared" si="4"/>
        <v>0.11200648230513717</v>
      </c>
      <c r="S20" s="5">
        <v>0.587956</v>
      </c>
      <c r="T20" s="3">
        <v>0.837744</v>
      </c>
      <c r="U20" s="3">
        <f t="shared" si="5"/>
        <v>1.4257</v>
      </c>
      <c r="X20" s="4">
        <v>-0.90163</v>
      </c>
      <c r="Y20" s="6">
        <v>-0.97422</v>
      </c>
      <c r="Z20" s="6">
        <v>-0.02576</v>
      </c>
      <c r="AB20" s="4">
        <f t="shared" si="0"/>
        <v>0.13456647941342692</v>
      </c>
      <c r="AC20" s="4">
        <f t="shared" si="6"/>
        <v>0.11509861608933136</v>
      </c>
      <c r="AD20" s="4">
        <f t="shared" si="7"/>
        <v>0.5805440634158138</v>
      </c>
      <c r="AF20" s="4">
        <f t="shared" si="8"/>
        <v>0.0039014891910315336</v>
      </c>
      <c r="AG20" s="4">
        <f t="shared" si="9"/>
        <v>0.0033370569590037745</v>
      </c>
      <c r="AH20" s="4">
        <f t="shared" si="10"/>
        <v>0.016831728066360664</v>
      </c>
      <c r="AJ20" s="4">
        <f t="shared" si="11"/>
        <v>1.580103122367771</v>
      </c>
      <c r="AK20" s="4">
        <f t="shared" si="12"/>
        <v>1.3515080683965286</v>
      </c>
      <c r="AL20" s="4">
        <f t="shared" si="13"/>
        <v>6.816849866876069</v>
      </c>
    </row>
    <row r="21" spans="1:38" ht="12.75">
      <c r="A21" s="7">
        <v>410</v>
      </c>
      <c r="B21" s="8">
        <f t="shared" si="1"/>
        <v>0.008724137509156696</v>
      </c>
      <c r="C21" s="8">
        <f t="shared" si="2"/>
        <v>0.008820808517645157</v>
      </c>
      <c r="D21" s="8">
        <f t="shared" si="3"/>
        <v>0.23499259955339466</v>
      </c>
      <c r="O21" s="2">
        <v>0.39</v>
      </c>
      <c r="P21" s="2">
        <f t="shared" si="4"/>
        <v>0.13650790030938592</v>
      </c>
      <c r="S21" s="5">
        <v>0.530708</v>
      </c>
      <c r="T21" s="3">
        <v>0.606672</v>
      </c>
      <c r="U21" s="3">
        <f t="shared" si="5"/>
        <v>1.1373799999999998</v>
      </c>
      <c r="X21" s="4">
        <v>-0.91541</v>
      </c>
      <c r="Y21" s="6">
        <v>-0.97112</v>
      </c>
      <c r="Z21" s="6">
        <v>-0.00926</v>
      </c>
      <c r="AB21" s="4">
        <f t="shared" si="0"/>
        <v>0.13065131974140698</v>
      </c>
      <c r="AC21" s="4">
        <f t="shared" si="6"/>
        <v>0.11587340806097135</v>
      </c>
      <c r="AD21" s="4">
        <f t="shared" si="7"/>
        <v>0.5944210547828406</v>
      </c>
      <c r="AF21" s="4">
        <f t="shared" si="8"/>
        <v>0.006953859323965916</v>
      </c>
      <c r="AG21" s="4">
        <f t="shared" si="9"/>
        <v>0.006167311441165054</v>
      </c>
      <c r="AH21" s="4">
        <f t="shared" si="10"/>
        <v>0.03163780053921097</v>
      </c>
      <c r="AJ21" s="4">
        <f t="shared" si="11"/>
        <v>2.851082322826026</v>
      </c>
      <c r="AK21" s="4">
        <f t="shared" si="12"/>
        <v>2.5285976908776724</v>
      </c>
      <c r="AL21" s="4">
        <f t="shared" si="13"/>
        <v>12.971498221076496</v>
      </c>
    </row>
    <row r="22" spans="1:38" ht="12.75">
      <c r="A22" s="7">
        <v>415</v>
      </c>
      <c r="B22" s="8">
        <f t="shared" si="1"/>
        <v>0.01338800235828987</v>
      </c>
      <c r="C22" s="8">
        <f t="shared" si="2"/>
        <v>0.014572491249394765</v>
      </c>
      <c r="D22" s="8">
        <f t="shared" si="3"/>
        <v>0.38460573312954777</v>
      </c>
      <c r="O22" s="2">
        <v>0.466</v>
      </c>
      <c r="P22" s="2">
        <f t="shared" si="4"/>
        <v>0.163109439856856</v>
      </c>
      <c r="S22" s="5">
        <v>0.46804</v>
      </c>
      <c r="T22" s="3">
        <v>0.43826</v>
      </c>
      <c r="U22" s="3">
        <f t="shared" si="5"/>
        <v>0.9063</v>
      </c>
      <c r="X22" s="4">
        <v>-0.94085</v>
      </c>
      <c r="Y22" s="6">
        <v>-0.9623</v>
      </c>
      <c r="Z22" s="6">
        <v>-0.00238</v>
      </c>
      <c r="AB22" s="4">
        <f t="shared" si="0"/>
        <v>0.12369848438415842</v>
      </c>
      <c r="AC22" s="4">
        <f t="shared" si="6"/>
        <v>0.11810451182837567</v>
      </c>
      <c r="AD22" s="4">
        <f t="shared" si="7"/>
        <v>0.6002235785164365</v>
      </c>
      <c r="AF22" s="4">
        <f t="shared" si="8"/>
        <v>0.01054277501326112</v>
      </c>
      <c r="AG22" s="4">
        <f t="shared" si="9"/>
        <v>0.010066002849239943</v>
      </c>
      <c r="AH22" s="4">
        <f t="shared" si="10"/>
        <v>0.05115682845636923</v>
      </c>
      <c r="AJ22" s="4">
        <f t="shared" si="11"/>
        <v>4.375251630503365</v>
      </c>
      <c r="AK22" s="4">
        <f t="shared" si="12"/>
        <v>4.177391182434577</v>
      </c>
      <c r="AL22" s="4">
        <f t="shared" si="13"/>
        <v>21.23008380939323</v>
      </c>
    </row>
    <row r="23" spans="1:38" ht="12.75">
      <c r="A23" s="7">
        <v>420</v>
      </c>
      <c r="B23" s="8">
        <f t="shared" si="1"/>
        <v>0.018453864702765988</v>
      </c>
      <c r="C23" s="8">
        <f t="shared" si="2"/>
        <v>0.021731793566283526</v>
      </c>
      <c r="D23" s="8">
        <f t="shared" si="3"/>
        <v>0.5482364818299702</v>
      </c>
      <c r="O23" s="2">
        <v>0.566</v>
      </c>
      <c r="P23" s="2">
        <f t="shared" si="4"/>
        <v>0.19811146557721135</v>
      </c>
      <c r="S23" s="5">
        <v>0.427672</v>
      </c>
      <c r="T23" s="3">
        <v>0.296308</v>
      </c>
      <c r="U23" s="3">
        <f t="shared" si="5"/>
        <v>0.7239800000000001</v>
      </c>
      <c r="X23" s="4">
        <v>-0.95489</v>
      </c>
      <c r="Y23" s="6">
        <v>-0.93984</v>
      </c>
      <c r="Z23" s="6">
        <v>-3E-05</v>
      </c>
      <c r="AB23" s="4">
        <f t="shared" si="0"/>
        <v>0.12000981396216959</v>
      </c>
      <c r="AC23" s="4">
        <f t="shared" si="6"/>
        <v>0.1239678555428424</v>
      </c>
      <c r="AD23" s="4">
        <f t="shared" si="7"/>
        <v>0.6022073639507464</v>
      </c>
      <c r="AF23" s="4">
        <f t="shared" si="8"/>
        <v>0.014359036416318437</v>
      </c>
      <c r="AG23" s="4">
        <f t="shared" si="9"/>
        <v>0.014832611545866584</v>
      </c>
      <c r="AH23" s="4">
        <f t="shared" si="10"/>
        <v>0.0720534194967564</v>
      </c>
      <c r="AJ23" s="4">
        <f t="shared" si="11"/>
        <v>6.0307952948537435</v>
      </c>
      <c r="AK23" s="4">
        <f t="shared" si="12"/>
        <v>6.2296968492639655</v>
      </c>
      <c r="AL23" s="4">
        <f t="shared" si="13"/>
        <v>30.262436188637686</v>
      </c>
    </row>
    <row r="24" spans="1:38" ht="12.75">
      <c r="A24" s="7">
        <v>425</v>
      </c>
      <c r="B24" s="8">
        <f t="shared" si="1"/>
        <v>0.022939365469617737</v>
      </c>
      <c r="C24" s="8">
        <f t="shared" si="2"/>
        <v>0.029662110283624327</v>
      </c>
      <c r="D24" s="8">
        <f t="shared" si="3"/>
        <v>0.6802083623074595</v>
      </c>
      <c r="O24" s="2">
        <v>0.67</v>
      </c>
      <c r="P24" s="2">
        <f t="shared" si="4"/>
        <v>0.23451357232638095</v>
      </c>
      <c r="S24" s="5">
        <v>0.393583</v>
      </c>
      <c r="T24" s="3">
        <v>0.202137</v>
      </c>
      <c r="U24" s="3">
        <f t="shared" si="5"/>
        <v>0.59572</v>
      </c>
      <c r="X24" s="4">
        <v>-0.95756</v>
      </c>
      <c r="Y24" s="6">
        <v>-0.89896</v>
      </c>
      <c r="Z24" s="6">
        <v>-0.00547</v>
      </c>
      <c r="AB24" s="4">
        <f t="shared" si="0"/>
        <v>0.11932001465694386</v>
      </c>
      <c r="AC24" s="4">
        <f t="shared" si="6"/>
        <v>0.1353374626867232</v>
      </c>
      <c r="AD24" s="4">
        <f t="shared" si="7"/>
        <v>0.5976164782053389</v>
      </c>
      <c r="AF24" s="4">
        <f t="shared" si="8"/>
        <v>0.017639234168320358</v>
      </c>
      <c r="AG24" s="4">
        <f t="shared" si="9"/>
        <v>0.0200071145058186</v>
      </c>
      <c r="AH24" s="4">
        <f t="shared" si="10"/>
        <v>0.08834642731329423</v>
      </c>
      <c r="AJ24" s="4">
        <f t="shared" si="11"/>
        <v>7.496674521536152</v>
      </c>
      <c r="AK24" s="4">
        <f t="shared" si="12"/>
        <v>8.503023664972904</v>
      </c>
      <c r="AL24" s="4">
        <f t="shared" si="13"/>
        <v>37.54723160815005</v>
      </c>
    </row>
    <row r="25" spans="1:38" ht="12.75">
      <c r="A25" s="7">
        <v>430</v>
      </c>
      <c r="B25" s="8">
        <f t="shared" si="1"/>
        <v>0.02819689990084669</v>
      </c>
      <c r="C25" s="8">
        <f t="shared" si="2"/>
        <v>0.03957724489517657</v>
      </c>
      <c r="D25" s="8">
        <f t="shared" si="3"/>
        <v>0.8093780509667308</v>
      </c>
      <c r="O25" s="2">
        <v>0.748</v>
      </c>
      <c r="P25" s="2">
        <f t="shared" si="4"/>
        <v>0.2618151523882581</v>
      </c>
      <c r="S25" s="5">
        <v>0.372871</v>
      </c>
      <c r="T25" s="3">
        <v>0.114729</v>
      </c>
      <c r="U25" s="3">
        <f t="shared" si="5"/>
        <v>0.48760000000000003</v>
      </c>
      <c r="X25" s="4">
        <v>-0.95359</v>
      </c>
      <c r="Y25" s="6">
        <v>-0.85645</v>
      </c>
      <c r="Z25" s="6">
        <v>-0.02225</v>
      </c>
      <c r="AB25" s="4">
        <f t="shared" si="0"/>
        <v>0.12034701270048387</v>
      </c>
      <c r="AC25" s="4">
        <f t="shared" si="6"/>
        <v>0.14817113156043793</v>
      </c>
      <c r="AD25" s="4">
        <f t="shared" si="7"/>
        <v>0.5834908828566452</v>
      </c>
      <c r="AF25" s="4">
        <f t="shared" si="8"/>
        <v>0.02142990087183504</v>
      </c>
      <c r="AG25" s="4">
        <f t="shared" si="9"/>
        <v>0.0263844742811389</v>
      </c>
      <c r="AH25" s="4">
        <f t="shared" si="10"/>
        <v>0.10390080732919715</v>
      </c>
      <c r="AJ25" s="4">
        <f t="shared" si="11"/>
        <v>9.214857374889068</v>
      </c>
      <c r="AK25" s="4">
        <f t="shared" si="12"/>
        <v>11.345323940889726</v>
      </c>
      <c r="AL25" s="4">
        <f t="shared" si="13"/>
        <v>44.67734715155478</v>
      </c>
    </row>
    <row r="26" spans="1:38" ht="12.75">
      <c r="A26" s="7">
        <v>435</v>
      </c>
      <c r="B26" s="8">
        <f t="shared" si="1"/>
        <v>0.0341163004065793</v>
      </c>
      <c r="C26" s="8">
        <f t="shared" si="2"/>
        <v>0.05197824821822103</v>
      </c>
      <c r="D26" s="8">
        <f t="shared" si="3"/>
        <v>0.9112719634006788</v>
      </c>
      <c r="O26" s="2">
        <v>0.792</v>
      </c>
      <c r="P26" s="2">
        <f t="shared" si="4"/>
        <v>0.27721604370521447</v>
      </c>
      <c r="S26" s="5">
        <v>0.336814</v>
      </c>
      <c r="T26" s="3">
        <v>0.071286</v>
      </c>
      <c r="U26" s="3">
        <f t="shared" si="5"/>
        <v>0.4081</v>
      </c>
      <c r="X26" s="4">
        <v>-0.93902</v>
      </c>
      <c r="Y26" s="6">
        <v>-0.80274</v>
      </c>
      <c r="Z26" s="6">
        <v>-0.05</v>
      </c>
      <c r="AB26" s="4">
        <f t="shared" si="0"/>
        <v>0.12418695306343053</v>
      </c>
      <c r="AC26" s="4">
        <f t="shared" si="6"/>
        <v>0.1659662449325886</v>
      </c>
      <c r="AD26" s="4">
        <f t="shared" si="7"/>
        <v>0.5602872637944747</v>
      </c>
      <c r="AF26" s="4">
        <f t="shared" si="8"/>
        <v>0.02563066817208953</v>
      </c>
      <c r="AG26" s="4">
        <f t="shared" si="9"/>
        <v>0.03425340300814211</v>
      </c>
      <c r="AH26" s="4">
        <f t="shared" si="10"/>
        <v>0.11563643833043631</v>
      </c>
      <c r="AJ26" s="4">
        <f t="shared" si="11"/>
        <v>11.149340654858944</v>
      </c>
      <c r="AK26" s="4">
        <f t="shared" si="12"/>
        <v>14.900230308541817</v>
      </c>
      <c r="AL26" s="4">
        <f t="shared" si="13"/>
        <v>50.30185067373979</v>
      </c>
    </row>
    <row r="27" spans="1:38" ht="12.75">
      <c r="A27" s="7">
        <v>440</v>
      </c>
      <c r="B27" s="8">
        <f t="shared" si="1"/>
        <v>0.04026874309293732</v>
      </c>
      <c r="C27" s="8">
        <f t="shared" si="2"/>
        <v>0.06497497473294178</v>
      </c>
      <c r="D27" s="8">
        <f t="shared" si="3"/>
        <v>0.9994796290768816</v>
      </c>
      <c r="O27" s="2">
        <v>0.824</v>
      </c>
      <c r="P27" s="2">
        <f t="shared" si="4"/>
        <v>0.28841669193572816</v>
      </c>
      <c r="S27" s="5">
        <v>0.310032</v>
      </c>
      <c r="T27" s="3">
        <v>0.031288</v>
      </c>
      <c r="U27" s="3">
        <f t="shared" si="5"/>
        <v>0.34131999999999996</v>
      </c>
      <c r="X27" s="4">
        <v>-0.92675</v>
      </c>
      <c r="Y27" s="6">
        <v>-0.76267</v>
      </c>
      <c r="Z27" s="6">
        <v>-0.08115</v>
      </c>
      <c r="AB27" s="4">
        <f t="shared" si="0"/>
        <v>0.12750856107285213</v>
      </c>
      <c r="AC27" s="4">
        <f t="shared" si="6"/>
        <v>0.18046852851170514</v>
      </c>
      <c r="AD27" s="4">
        <f t="shared" si="7"/>
        <v>0.5345568723310254</v>
      </c>
      <c r="AF27" s="4">
        <f t="shared" si="8"/>
        <v>0.029909052346850713</v>
      </c>
      <c r="AG27" s="4">
        <f t="shared" si="9"/>
        <v>0.04233160989976007</v>
      </c>
      <c r="AH27" s="4">
        <f t="shared" si="10"/>
        <v>0.12538836092568423</v>
      </c>
      <c r="AJ27" s="4">
        <f t="shared" si="11"/>
        <v>13.159983032614313</v>
      </c>
      <c r="AK27" s="4">
        <f t="shared" si="12"/>
        <v>18.62590835589443</v>
      </c>
      <c r="AL27" s="4">
        <f t="shared" si="13"/>
        <v>55.17087880730106</v>
      </c>
    </row>
    <row r="28" spans="1:38" ht="12.75">
      <c r="A28" s="7">
        <v>445</v>
      </c>
      <c r="B28" s="8">
        <f t="shared" si="1"/>
        <v>0.04495142085536125</v>
      </c>
      <c r="C28" s="8">
        <f t="shared" si="2"/>
        <v>0.07611097143127869</v>
      </c>
      <c r="D28" s="8">
        <f t="shared" si="3"/>
        <v>1</v>
      </c>
      <c r="O28" s="2">
        <v>0.88</v>
      </c>
      <c r="P28" s="2">
        <f t="shared" si="4"/>
        <v>0.3080178263391272</v>
      </c>
      <c r="S28" s="5">
        <v>0.282708</v>
      </c>
      <c r="T28" s="3">
        <v>0.017272</v>
      </c>
      <c r="U28" s="3">
        <f t="shared" si="5"/>
        <v>0.29998</v>
      </c>
      <c r="X28" s="4">
        <v>-0.90407</v>
      </c>
      <c r="Y28" s="6">
        <v>-0.71587</v>
      </c>
      <c r="Z28" s="6">
        <v>-0.12009</v>
      </c>
      <c r="AB28" s="4">
        <f t="shared" si="0"/>
        <v>0.1338654475366925</v>
      </c>
      <c r="AC28" s="4">
        <f t="shared" si="6"/>
        <v>0.19881833060627085</v>
      </c>
      <c r="AD28" s="4">
        <f t="shared" si="7"/>
        <v>0.5030067004156649</v>
      </c>
      <c r="AF28" s="4">
        <f t="shared" si="8"/>
        <v>0.03301191117768981</v>
      </c>
      <c r="AG28" s="4">
        <f t="shared" si="9"/>
        <v>0.04902962781842389</v>
      </c>
      <c r="AH28" s="4">
        <f t="shared" si="10"/>
        <v>0.1240440518555266</v>
      </c>
      <c r="AJ28" s="4">
        <f t="shared" si="11"/>
        <v>14.690300474071966</v>
      </c>
      <c r="AK28" s="4">
        <f t="shared" si="12"/>
        <v>21.81818437919863</v>
      </c>
      <c r="AL28" s="4">
        <f t="shared" si="13"/>
        <v>55.199603075709334</v>
      </c>
    </row>
    <row r="29" spans="1:38" ht="12.75">
      <c r="A29" s="7">
        <v>450</v>
      </c>
      <c r="B29" s="8">
        <f t="shared" si="1"/>
        <v>0.04987915579092346</v>
      </c>
      <c r="C29" s="8">
        <f t="shared" si="2"/>
        <v>0.08731397010873843</v>
      </c>
      <c r="D29" s="8">
        <f t="shared" si="3"/>
        <v>0.9635962499510684</v>
      </c>
      <c r="O29" s="2">
        <v>0.952</v>
      </c>
      <c r="P29" s="2">
        <f t="shared" si="4"/>
        <v>0.333219284857783</v>
      </c>
      <c r="S29" s="5">
        <v>0.258499</v>
      </c>
      <c r="T29" s="3">
        <v>0.004381</v>
      </c>
      <c r="U29" s="3">
        <f t="shared" si="5"/>
        <v>0.26288</v>
      </c>
      <c r="X29" s="4">
        <v>-0.87342</v>
      </c>
      <c r="Y29" s="6">
        <v>-0.66754</v>
      </c>
      <c r="Z29" s="6">
        <v>-0.1667</v>
      </c>
      <c r="AB29" s="4">
        <f t="shared" si="0"/>
        <v>0.14292003721476043</v>
      </c>
      <c r="AC29" s="4">
        <f t="shared" si="6"/>
        <v>0.2194531653143953</v>
      </c>
      <c r="AD29" s="4">
        <f t="shared" si="7"/>
        <v>0.46635627755466813</v>
      </c>
      <c r="AF29" s="4">
        <f t="shared" si="8"/>
        <v>0.03622378568877355</v>
      </c>
      <c r="AG29" s="4">
        <f t="shared" si="9"/>
        <v>0.05562148306137336</v>
      </c>
      <c r="AH29" s="4">
        <f t="shared" si="10"/>
        <v>0.11820029005009106</v>
      </c>
      <c r="AJ29" s="4">
        <f t="shared" si="11"/>
        <v>16.300703559948097</v>
      </c>
      <c r="AK29" s="4">
        <f t="shared" si="12"/>
        <v>25.02966737761801</v>
      </c>
      <c r="AL29" s="4">
        <f t="shared" si="13"/>
        <v>53.190130522540976</v>
      </c>
    </row>
    <row r="30" spans="1:38" ht="12.75">
      <c r="A30" s="7">
        <v>455</v>
      </c>
      <c r="B30" s="8">
        <f t="shared" si="1"/>
        <v>0.05535791016490407</v>
      </c>
      <c r="C30" s="8">
        <f t="shared" si="2"/>
        <v>0.09848719558684386</v>
      </c>
      <c r="D30" s="8">
        <f t="shared" si="3"/>
        <v>0.867657310558694</v>
      </c>
      <c r="O30" s="2">
        <v>0.996</v>
      </c>
      <c r="P30" s="2">
        <f t="shared" si="4"/>
        <v>0.3486201761747394</v>
      </c>
      <c r="S30" s="5">
        <v>0.24165</v>
      </c>
      <c r="T30" s="3">
        <v>0.00215</v>
      </c>
      <c r="U30" s="3">
        <f t="shared" si="5"/>
        <v>0.24380000000000002</v>
      </c>
      <c r="X30" s="4">
        <v>-0.8335</v>
      </c>
      <c r="Y30" s="6">
        <v>-0.61743</v>
      </c>
      <c r="Z30" s="6">
        <v>-0.23983</v>
      </c>
      <c r="AB30" s="4">
        <f t="shared" si="0"/>
        <v>0.15555204363282638</v>
      </c>
      <c r="AC30" s="4">
        <f t="shared" si="6"/>
        <v>0.24275036587385523</v>
      </c>
      <c r="AD30" s="4">
        <f t="shared" si="7"/>
        <v>0.4118062794646362</v>
      </c>
      <c r="AF30" s="4">
        <f t="shared" si="8"/>
        <v>0.03976083946686785</v>
      </c>
      <c r="AG30" s="4">
        <f t="shared" si="9"/>
        <v>0.06204970441157821</v>
      </c>
      <c r="AH30" s="4">
        <f t="shared" si="10"/>
        <v>0.10526228384302719</v>
      </c>
      <c r="AJ30" s="4">
        <f t="shared" si="11"/>
        <v>18.091181957424872</v>
      </c>
      <c r="AK30" s="4">
        <f t="shared" si="12"/>
        <v>28.232615507268086</v>
      </c>
      <c r="AL30" s="4">
        <f t="shared" si="13"/>
        <v>47.89433914857737</v>
      </c>
    </row>
    <row r="31" spans="1:38" ht="12.75">
      <c r="A31" s="7">
        <v>460</v>
      </c>
      <c r="B31" s="8">
        <f t="shared" si="1"/>
        <v>0.06473504573550831</v>
      </c>
      <c r="C31" s="8">
        <f t="shared" si="2"/>
        <v>0.11661971322623216</v>
      </c>
      <c r="D31" s="8">
        <f t="shared" si="3"/>
        <v>0.7935025285823534</v>
      </c>
      <c r="O31" s="2">
        <v>1</v>
      </c>
      <c r="P31" s="2">
        <f t="shared" si="4"/>
        <v>0.3500202572035536</v>
      </c>
      <c r="S31" s="5">
        <v>0.2279</v>
      </c>
      <c r="T31" s="3">
        <v>0</v>
      </c>
      <c r="U31" s="3">
        <f t="shared" si="5"/>
        <v>0.2279</v>
      </c>
      <c r="X31" s="4">
        <v>-0.78013</v>
      </c>
      <c r="Y31" s="6">
        <v>-0.55431</v>
      </c>
      <c r="Z31" s="6">
        <v>-0.31463</v>
      </c>
      <c r="AB31" s="4">
        <f t="shared" si="0"/>
        <v>0.1740159832735414</v>
      </c>
      <c r="AC31" s="4">
        <f t="shared" si="6"/>
        <v>0.27498293126978435</v>
      </c>
      <c r="AD31" s="4">
        <f t="shared" si="7"/>
        <v>0.36028542656304907</v>
      </c>
      <c r="AF31" s="4">
        <f t="shared" si="8"/>
        <v>0.04599057957707071</v>
      </c>
      <c r="AG31" s="4">
        <f t="shared" si="9"/>
        <v>0.0726750735478105</v>
      </c>
      <c r="AH31" s="4">
        <f t="shared" si="10"/>
        <v>0.09521961873329915</v>
      </c>
      <c r="AJ31" s="4">
        <f t="shared" si="11"/>
        <v>21.155666605452524</v>
      </c>
      <c r="AK31" s="4">
        <f t="shared" si="12"/>
        <v>33.43053383199283</v>
      </c>
      <c r="AL31" s="4">
        <f t="shared" si="13"/>
        <v>43.80102461731761</v>
      </c>
    </row>
    <row r="32" spans="1:38" ht="12.75">
      <c r="A32" s="7">
        <v>465</v>
      </c>
      <c r="B32" s="8">
        <f t="shared" si="1"/>
        <v>0.0807109506572922</v>
      </c>
      <c r="C32" s="8">
        <f t="shared" si="2"/>
        <v>0.14496977131226313</v>
      </c>
      <c r="D32" s="8">
        <f t="shared" si="3"/>
        <v>0.7446813688176902</v>
      </c>
      <c r="O32" s="2">
        <v>0.934</v>
      </c>
      <c r="P32" s="2">
        <f t="shared" si="4"/>
        <v>0.3269189202281191</v>
      </c>
      <c r="S32" s="5">
        <v>0.21306</v>
      </c>
      <c r="T32" s="3">
        <v>0</v>
      </c>
      <c r="U32" s="3">
        <f t="shared" si="5"/>
        <v>0.21306</v>
      </c>
      <c r="X32" s="4">
        <v>-0.72114</v>
      </c>
      <c r="Y32" s="6">
        <v>-0.49235</v>
      </c>
      <c r="Z32" s="6">
        <v>-0.40119</v>
      </c>
      <c r="AB32" s="4">
        <f t="shared" si="0"/>
        <v>0.19667342691619116</v>
      </c>
      <c r="AC32" s="4">
        <f t="shared" si="6"/>
        <v>0.3098665976905458</v>
      </c>
      <c r="AD32" s="4">
        <f t="shared" si="7"/>
        <v>0.3065013632890232</v>
      </c>
      <c r="AF32" s="4">
        <f t="shared" si="8"/>
        <v>0.056723989105794646</v>
      </c>
      <c r="AG32" s="4">
        <f t="shared" si="9"/>
        <v>0.08937084072439659</v>
      </c>
      <c r="AH32" s="4">
        <f t="shared" si="10"/>
        <v>0.0884002494120697</v>
      </c>
      <c r="AJ32" s="4">
        <f t="shared" si="11"/>
        <v>26.376654934194512</v>
      </c>
      <c r="AK32" s="4">
        <f t="shared" si="12"/>
        <v>41.557440936844415</v>
      </c>
      <c r="AL32" s="4">
        <f t="shared" si="13"/>
        <v>41.10611597661241</v>
      </c>
    </row>
    <row r="33" spans="1:38" ht="12.75">
      <c r="A33" s="7">
        <v>470</v>
      </c>
      <c r="B33" s="8">
        <f t="shared" si="1"/>
        <v>0.09950078970493814</v>
      </c>
      <c r="C33" s="8">
        <f t="shared" si="2"/>
        <v>0.17641297726836877</v>
      </c>
      <c r="D33" s="8">
        <f t="shared" si="3"/>
        <v>0.651991339730449</v>
      </c>
      <c r="O33" s="2">
        <v>0.856</v>
      </c>
      <c r="P33" s="2">
        <f t="shared" si="4"/>
        <v>0.29961734016624186</v>
      </c>
      <c r="S33" s="5">
        <v>0.20458</v>
      </c>
      <c r="T33" s="3">
        <v>0</v>
      </c>
      <c r="U33" s="3">
        <f t="shared" si="5"/>
        <v>0.20458</v>
      </c>
      <c r="X33" s="4">
        <v>-0.66428</v>
      </c>
      <c r="Y33" s="6">
        <v>-0.43737</v>
      </c>
      <c r="Z33" s="6">
        <v>-0.51694</v>
      </c>
      <c r="AB33" s="4">
        <f t="shared" si="0"/>
        <v>0.22090892637663573</v>
      </c>
      <c r="AC33" s="4">
        <f t="shared" si="6"/>
        <v>0.34355901918243625</v>
      </c>
      <c r="AD33" s="4">
        <f t="shared" si="7"/>
        <v>0.24449909965270367</v>
      </c>
      <c r="AF33" s="4">
        <f t="shared" si="8"/>
        <v>0.06918563396051824</v>
      </c>
      <c r="AG33" s="4">
        <f t="shared" si="9"/>
        <v>0.10759795421062102</v>
      </c>
      <c r="AH33" s="4">
        <f t="shared" si="10"/>
        <v>0.076573751408342</v>
      </c>
      <c r="AJ33" s="4">
        <f t="shared" si="11"/>
        <v>32.51724796144357</v>
      </c>
      <c r="AK33" s="4">
        <f t="shared" si="12"/>
        <v>50.57103847899188</v>
      </c>
      <c r="AL33" s="4">
        <f t="shared" si="13"/>
        <v>35.98966316192074</v>
      </c>
    </row>
    <row r="34" spans="1:38" ht="12.75">
      <c r="A34" s="7">
        <v>475</v>
      </c>
      <c r="B34" s="8">
        <f t="shared" si="1"/>
        <v>0.11883280710200142</v>
      </c>
      <c r="C34" s="8">
        <f t="shared" si="2"/>
        <v>0.20599929595438005</v>
      </c>
      <c r="D34" s="8">
        <f t="shared" si="3"/>
        <v>0.5209352304851191</v>
      </c>
      <c r="O34" s="2">
        <v>0.812</v>
      </c>
      <c r="P34" s="2">
        <f t="shared" si="4"/>
        <v>0.28421644884928554</v>
      </c>
      <c r="S34" s="5">
        <v>0.19292</v>
      </c>
      <c r="T34" s="3">
        <v>0</v>
      </c>
      <c r="U34" s="3">
        <f t="shared" si="5"/>
        <v>0.19292</v>
      </c>
      <c r="X34" s="4">
        <v>-0.61223</v>
      </c>
      <c r="Y34" s="6">
        <v>-0.39247</v>
      </c>
      <c r="Z34" s="6">
        <v>-0.66272</v>
      </c>
      <c r="AB34" s="4">
        <f t="shared" si="0"/>
        <v>0.24528243596906485</v>
      </c>
      <c r="AC34" s="4">
        <f t="shared" si="6"/>
        <v>0.37297516762183835</v>
      </c>
      <c r="AD34" s="4">
        <f t="shared" si="7"/>
        <v>0.18161951999464554</v>
      </c>
      <c r="AF34" s="4">
        <f t="shared" si="8"/>
        <v>0.0817579515742413</v>
      </c>
      <c r="AG34" s="4">
        <f t="shared" si="9"/>
        <v>0.1243207063414303</v>
      </c>
      <c r="AH34" s="4">
        <f t="shared" si="10"/>
        <v>0.060537722001961544</v>
      </c>
      <c r="AJ34" s="4">
        <f t="shared" si="11"/>
        <v>38.83502699776462</v>
      </c>
      <c r="AK34" s="4">
        <f t="shared" si="12"/>
        <v>59.0523355121794</v>
      </c>
      <c r="AL34" s="4">
        <f t="shared" si="13"/>
        <v>28.755417950931733</v>
      </c>
    </row>
    <row r="35" spans="1:38" ht="12.75">
      <c r="A35" s="7">
        <v>480</v>
      </c>
      <c r="B35" s="8">
        <f t="shared" si="1"/>
        <v>0.14017757464298855</v>
      </c>
      <c r="C35" s="8">
        <f t="shared" si="2"/>
        <v>0.23644146180401404</v>
      </c>
      <c r="D35" s="8">
        <f t="shared" si="3"/>
        <v>0.39376371169855373</v>
      </c>
      <c r="O35" s="2">
        <v>0.796</v>
      </c>
      <c r="P35" s="2">
        <f t="shared" si="4"/>
        <v>0.2786161247340287</v>
      </c>
      <c r="S35" s="5">
        <v>0.18338</v>
      </c>
      <c r="T35" s="3">
        <v>0</v>
      </c>
      <c r="U35" s="3">
        <f t="shared" si="5"/>
        <v>0.18338</v>
      </c>
      <c r="X35" s="4">
        <v>-0.55146</v>
      </c>
      <c r="Y35" s="6">
        <v>-0.34047</v>
      </c>
      <c r="Z35" s="6">
        <v>-0.81657</v>
      </c>
      <c r="AB35" s="4">
        <f t="shared" si="0"/>
        <v>0.2765162662382301</v>
      </c>
      <c r="AC35" s="4">
        <f t="shared" si="6"/>
        <v>0.4091192038838083</v>
      </c>
      <c r="AD35" s="4">
        <f t="shared" si="7"/>
        <v>0.13119779387957375</v>
      </c>
      <c r="AF35" s="4">
        <f t="shared" si="8"/>
        <v>0.09543870972483356</v>
      </c>
      <c r="AG35" s="4">
        <f t="shared" si="9"/>
        <v>0.1412061918581029</v>
      </c>
      <c r="AH35" s="4">
        <f t="shared" si="10"/>
        <v>0.04528250123203793</v>
      </c>
      <c r="AJ35" s="4">
        <f t="shared" si="11"/>
        <v>45.810580667920114</v>
      </c>
      <c r="AK35" s="4">
        <f t="shared" si="12"/>
        <v>67.77897209188939</v>
      </c>
      <c r="AL35" s="4">
        <f t="shared" si="13"/>
        <v>21.73560059137821</v>
      </c>
    </row>
    <row r="36" spans="1:38" ht="12.75">
      <c r="A36" s="7">
        <v>485</v>
      </c>
      <c r="B36" s="8">
        <f t="shared" si="1"/>
        <v>0.16398781059966883</v>
      </c>
      <c r="C36" s="8">
        <f t="shared" si="2"/>
        <v>0.26883654410075014</v>
      </c>
      <c r="D36" s="8">
        <f t="shared" si="3"/>
        <v>0.29288186873852695</v>
      </c>
      <c r="O36" s="2">
        <v>0.792</v>
      </c>
      <c r="P36" s="2">
        <f t="shared" si="4"/>
        <v>0.27721604370521447</v>
      </c>
      <c r="S36" s="5">
        <v>0.1749</v>
      </c>
      <c r="T36" s="3">
        <v>0</v>
      </c>
      <c r="U36" s="3">
        <f t="shared" si="5"/>
        <v>0.1749</v>
      </c>
      <c r="X36" s="4">
        <v>-0.48714</v>
      </c>
      <c r="Y36" s="6">
        <v>-0.28496</v>
      </c>
      <c r="Z36" s="6">
        <v>-0.96832</v>
      </c>
      <c r="AB36" s="4">
        <f t="shared" si="0"/>
        <v>0.3129486827536013</v>
      </c>
      <c r="AC36" s="4">
        <f t="shared" si="6"/>
        <v>0.45002221353468985</v>
      </c>
      <c r="AD36" s="4">
        <f t="shared" si="7"/>
        <v>0.09440668473861158</v>
      </c>
      <c r="AF36" s="4">
        <f t="shared" si="8"/>
        <v>0.11049867850941135</v>
      </c>
      <c r="AG36" s="4">
        <f t="shared" si="9"/>
        <v>0.15889780860530278</v>
      </c>
      <c r="AH36" s="4">
        <f t="shared" si="10"/>
        <v>0.03333394412873957</v>
      </c>
      <c r="AJ36" s="4">
        <f t="shared" si="11"/>
        <v>53.591859077064505</v>
      </c>
      <c r="AK36" s="4">
        <f t="shared" si="12"/>
        <v>77.06543717357185</v>
      </c>
      <c r="AL36" s="4">
        <f t="shared" si="13"/>
        <v>16.16696290243869</v>
      </c>
    </row>
    <row r="37" spans="1:38" ht="12.75">
      <c r="A37" s="7">
        <v>490</v>
      </c>
      <c r="B37" s="8">
        <f t="shared" si="1"/>
        <v>0.19159299882990738</v>
      </c>
      <c r="C37" s="8">
        <f t="shared" si="2"/>
        <v>0.3044968947166028</v>
      </c>
      <c r="D37" s="8">
        <f t="shared" si="3"/>
        <v>0.2137358806610336</v>
      </c>
      <c r="O37" s="2">
        <v>0.768</v>
      </c>
      <c r="P37" s="2">
        <f t="shared" si="4"/>
        <v>0.26881555753232916</v>
      </c>
      <c r="S37" s="5">
        <v>0.16748</v>
      </c>
      <c r="T37" s="3">
        <v>0</v>
      </c>
      <c r="U37" s="3">
        <f t="shared" si="5"/>
        <v>0.16748</v>
      </c>
      <c r="X37" s="4">
        <v>-0.42894</v>
      </c>
      <c r="Y37" s="6">
        <v>-0.23781</v>
      </c>
      <c r="Z37" s="6">
        <v>-1.13208</v>
      </c>
      <c r="AB37" s="4">
        <f t="shared" si="0"/>
        <v>0.3489525431023771</v>
      </c>
      <c r="AC37" s="4">
        <f t="shared" si="6"/>
        <v>0.48646733967389255</v>
      </c>
      <c r="AD37" s="4">
        <f t="shared" si="7"/>
        <v>0.06575259044315052</v>
      </c>
      <c r="AF37" s="4">
        <f t="shared" si="8"/>
        <v>0.12778233216208995</v>
      </c>
      <c r="AG37" s="4">
        <f t="shared" si="9"/>
        <v>0.17813863923032153</v>
      </c>
      <c r="AH37" s="4">
        <f t="shared" si="10"/>
        <v>0.024077828113318843</v>
      </c>
      <c r="AJ37" s="4">
        <f t="shared" si="11"/>
        <v>62.61334275942408</v>
      </c>
      <c r="AK37" s="4">
        <f t="shared" si="12"/>
        <v>87.28793322285755</v>
      </c>
      <c r="AL37" s="4">
        <f t="shared" si="13"/>
        <v>11.798135775526234</v>
      </c>
    </row>
    <row r="38" spans="1:38" ht="12.75">
      <c r="A38" s="7">
        <v>495</v>
      </c>
      <c r="B38" s="8">
        <f t="shared" si="1"/>
        <v>0.23296353444637213</v>
      </c>
      <c r="C38" s="8">
        <f t="shared" si="2"/>
        <v>0.3580748500501627</v>
      </c>
      <c r="D38" s="8">
        <f t="shared" si="3"/>
        <v>0.1619448208575855</v>
      </c>
      <c r="O38" s="2">
        <v>0.71</v>
      </c>
      <c r="P38" s="2">
        <f t="shared" si="4"/>
        <v>0.24851438261452308</v>
      </c>
      <c r="S38" s="5">
        <v>0.16006</v>
      </c>
      <c r="T38" s="3">
        <v>0</v>
      </c>
      <c r="U38" s="3">
        <f t="shared" si="5"/>
        <v>0.16006</v>
      </c>
      <c r="X38" s="4">
        <v>-0.36178</v>
      </c>
      <c r="Y38" s="6">
        <v>-0.18206</v>
      </c>
      <c r="Z38" s="6">
        <v>-1.28916</v>
      </c>
      <c r="AB38" s="4">
        <f t="shared" si="0"/>
        <v>0.3940436973772784</v>
      </c>
      <c r="AC38" s="4">
        <f t="shared" si="6"/>
        <v>0.531268840621401</v>
      </c>
      <c r="AD38" s="4">
        <f t="shared" si="7"/>
        <v>0.04626709179611632</v>
      </c>
      <c r="AF38" s="4">
        <f t="shared" si="8"/>
        <v>0.15380484021416738</v>
      </c>
      <c r="AG38" s="4">
        <f t="shared" si="9"/>
        <v>0.2073671516291387</v>
      </c>
      <c r="AH38" s="4">
        <f t="shared" si="10"/>
        <v>0.018059171376778933</v>
      </c>
      <c r="AJ38" s="4">
        <f t="shared" si="11"/>
        <v>76.13339590601285</v>
      </c>
      <c r="AK38" s="4">
        <f t="shared" si="12"/>
        <v>102.64674005642367</v>
      </c>
      <c r="AL38" s="4">
        <f t="shared" si="13"/>
        <v>8.939289831505572</v>
      </c>
    </row>
    <row r="39" spans="1:38" ht="12.75">
      <c r="A39" s="7">
        <v>500</v>
      </c>
      <c r="B39" s="8">
        <f t="shared" si="1"/>
        <v>0.2890020267477047</v>
      </c>
      <c r="C39" s="8">
        <f t="shared" si="2"/>
        <v>0.42896679567423013</v>
      </c>
      <c r="D39" s="8">
        <f t="shared" si="3"/>
        <v>0.12392673758320988</v>
      </c>
      <c r="O39" s="2">
        <v>0.598</v>
      </c>
      <c r="P39" s="2">
        <f t="shared" si="4"/>
        <v>0.20931211380772505</v>
      </c>
      <c r="S39" s="5">
        <v>0.1537</v>
      </c>
      <c r="T39" s="3">
        <v>0</v>
      </c>
      <c r="U39" s="3">
        <f t="shared" si="5"/>
        <v>0.1537</v>
      </c>
      <c r="X39" s="4">
        <v>-0.30399</v>
      </c>
      <c r="Y39" s="6">
        <v>-0.13844</v>
      </c>
      <c r="Z39" s="6">
        <v>-1.45859</v>
      </c>
      <c r="AB39" s="4">
        <f t="shared" si="0"/>
        <v>0.43574283338591113</v>
      </c>
      <c r="AC39" s="4">
        <f t="shared" si="6"/>
        <v>0.5673318019354441</v>
      </c>
      <c r="AD39" s="4">
        <f t="shared" si="7"/>
        <v>0.03156044231923183</v>
      </c>
      <c r="AF39" s="4">
        <f t="shared" si="8"/>
        <v>0.18889398954485823</v>
      </c>
      <c r="AG39" s="4">
        <f t="shared" si="9"/>
        <v>0.24593764774175708</v>
      </c>
      <c r="AH39" s="4">
        <f t="shared" si="10"/>
        <v>0.013681413450121551</v>
      </c>
      <c r="AJ39" s="4">
        <f t="shared" si="11"/>
        <v>94.44699477242911</v>
      </c>
      <c r="AK39" s="4">
        <f t="shared" si="12"/>
        <v>122.96882387087854</v>
      </c>
      <c r="AL39" s="4">
        <f t="shared" si="13"/>
        <v>6.840706725060776</v>
      </c>
    </row>
    <row r="40" spans="1:38" ht="12.75">
      <c r="A40" s="7">
        <v>505</v>
      </c>
      <c r="B40" s="8">
        <f t="shared" si="1"/>
        <v>0.3597652291788017</v>
      </c>
      <c r="C40" s="8">
        <f t="shared" si="2"/>
        <v>0.5170288330652941</v>
      </c>
      <c r="D40" s="8">
        <f t="shared" si="3"/>
        <v>0.08968420175057584</v>
      </c>
      <c r="O40" s="2">
        <v>0.472</v>
      </c>
      <c r="P40" s="2">
        <f t="shared" si="4"/>
        <v>0.1652095614000773</v>
      </c>
      <c r="S40" s="5">
        <v>0.14628</v>
      </c>
      <c r="T40" s="3">
        <v>0</v>
      </c>
      <c r="U40" s="3">
        <f t="shared" si="5"/>
        <v>0.14628</v>
      </c>
      <c r="X40" s="4">
        <v>-0.2499</v>
      </c>
      <c r="Y40" s="6">
        <v>-0.09801</v>
      </c>
      <c r="Z40" s="6">
        <v>-1.65743</v>
      </c>
      <c r="AB40" s="4">
        <f t="shared" si="0"/>
        <v>0.4769848942529671</v>
      </c>
      <c r="AC40" s="4">
        <f t="shared" si="6"/>
        <v>0.6012904258640975</v>
      </c>
      <c r="AD40" s="4">
        <f t="shared" si="7"/>
        <v>0.02008399409984918</v>
      </c>
      <c r="AF40" s="4">
        <f t="shared" si="8"/>
        <v>0.232817201201681</v>
      </c>
      <c r="AG40" s="4">
        <f t="shared" si="9"/>
        <v>0.29349095903402445</v>
      </c>
      <c r="AH40" s="4">
        <f t="shared" si="10"/>
        <v>0.009803034334244797</v>
      </c>
      <c r="AJ40" s="4">
        <f t="shared" si="11"/>
        <v>117.5726866068489</v>
      </c>
      <c r="AK40" s="4">
        <f t="shared" si="12"/>
        <v>148.21293431218234</v>
      </c>
      <c r="AL40" s="4">
        <f t="shared" si="13"/>
        <v>4.950532338793622</v>
      </c>
    </row>
    <row r="41" spans="1:38" ht="12.75">
      <c r="A41" s="7">
        <v>510</v>
      </c>
      <c r="B41" s="8">
        <f t="shared" si="1"/>
        <v>0.4437340586338507</v>
      </c>
      <c r="C41" s="8">
        <f t="shared" si="2"/>
        <v>0.6172323964174479</v>
      </c>
      <c r="D41" s="8">
        <f t="shared" si="3"/>
        <v>0.06135988386712126</v>
      </c>
      <c r="O41" s="2">
        <v>0.346</v>
      </c>
      <c r="P41" s="2">
        <f t="shared" si="4"/>
        <v>0.12110700899242954</v>
      </c>
      <c r="S41" s="5">
        <v>0.1378</v>
      </c>
      <c r="T41" s="3">
        <v>0</v>
      </c>
      <c r="U41" s="3">
        <f t="shared" si="5"/>
        <v>0.1378</v>
      </c>
      <c r="X41" s="4">
        <v>-0.20069</v>
      </c>
      <c r="Y41" s="6">
        <v>-0.06439</v>
      </c>
      <c r="Z41" s="6">
        <v>-1.88089</v>
      </c>
      <c r="AB41" s="4">
        <f t="shared" si="0"/>
        <v>0.516115440717914</v>
      </c>
      <c r="AC41" s="4">
        <f t="shared" si="6"/>
        <v>0.6297336317908366</v>
      </c>
      <c r="AD41" s="4">
        <f t="shared" si="7"/>
        <v>0.012054725258049515</v>
      </c>
      <c r="AF41" s="4">
        <f t="shared" si="8"/>
        <v>0.2843412335252692</v>
      </c>
      <c r="AG41" s="4">
        <f t="shared" si="9"/>
        <v>0.3469364090457818</v>
      </c>
      <c r="AH41" s="4">
        <f t="shared" si="10"/>
        <v>0.006641257322032773</v>
      </c>
      <c r="AJ41" s="4">
        <f t="shared" si="11"/>
        <v>145.0140290978873</v>
      </c>
      <c r="AK41" s="4">
        <f t="shared" si="12"/>
        <v>176.93756861334873</v>
      </c>
      <c r="AL41" s="4">
        <f t="shared" si="13"/>
        <v>3.3870412342367144</v>
      </c>
    </row>
    <row r="42" spans="1:38" ht="12.75">
      <c r="A42" s="7">
        <v>515</v>
      </c>
      <c r="B42" s="8">
        <f t="shared" si="1"/>
        <v>0.5365415251642878</v>
      </c>
      <c r="C42" s="8">
        <f t="shared" si="2"/>
        <v>0.7211392453874758</v>
      </c>
      <c r="D42" s="8">
        <f t="shared" si="3"/>
        <v>0.04319239565867464</v>
      </c>
      <c r="O42" s="2">
        <v>0.232</v>
      </c>
      <c r="P42" s="2">
        <f t="shared" si="4"/>
        <v>0.08120469967122444</v>
      </c>
      <c r="S42" s="5">
        <v>0.12932</v>
      </c>
      <c r="T42" s="3">
        <v>0</v>
      </c>
      <c r="U42" s="3">
        <f t="shared" si="5"/>
        <v>0.12932</v>
      </c>
      <c r="X42" s="4">
        <v>-0.15585</v>
      </c>
      <c r="Y42" s="6">
        <v>-0.03834</v>
      </c>
      <c r="Z42" s="6">
        <v>-2.08698</v>
      </c>
      <c r="AB42" s="4">
        <f t="shared" si="0"/>
        <v>0.5528509563738326</v>
      </c>
      <c r="AC42" s="4">
        <f t="shared" si="6"/>
        <v>0.6517903769412912</v>
      </c>
      <c r="AD42" s="4">
        <f t="shared" si="7"/>
        <v>0.007517279849939773</v>
      </c>
      <c r="AF42" s="4">
        <f t="shared" si="8"/>
        <v>0.34047353945369613</v>
      </c>
      <c r="AG42" s="4">
        <f t="shared" si="9"/>
        <v>0.4014054313564427</v>
      </c>
      <c r="AH42" s="4">
        <f t="shared" si="10"/>
        <v>0.004629520575238507</v>
      </c>
      <c r="AJ42" s="4">
        <f t="shared" si="11"/>
        <v>175.3438728186535</v>
      </c>
      <c r="AK42" s="4">
        <f t="shared" si="12"/>
        <v>206.723797148568</v>
      </c>
      <c r="AL42" s="4">
        <f t="shared" si="13"/>
        <v>2.384203096247831</v>
      </c>
    </row>
    <row r="43" spans="1:38" ht="12.75">
      <c r="A43" s="7">
        <v>520</v>
      </c>
      <c r="B43" s="8">
        <f t="shared" si="1"/>
        <v>0.6286016590243794</v>
      </c>
      <c r="C43" s="8">
        <f t="shared" si="2"/>
        <v>0.8188494508165491</v>
      </c>
      <c r="D43" s="8">
        <f t="shared" si="3"/>
        <v>0.0294627533645859</v>
      </c>
      <c r="O43" s="2">
        <v>0.15</v>
      </c>
      <c r="P43" s="2">
        <f t="shared" si="4"/>
        <v>0.05250303858053304</v>
      </c>
      <c r="S43" s="5">
        <v>0.12296</v>
      </c>
      <c r="T43" s="3">
        <v>0</v>
      </c>
      <c r="U43" s="3">
        <f t="shared" si="5"/>
        <v>0.12296</v>
      </c>
      <c r="X43" s="4">
        <v>-0.10935</v>
      </c>
      <c r="Y43" s="6">
        <v>-0.00948</v>
      </c>
      <c r="Z43" s="6">
        <v>-2.29299</v>
      </c>
      <c r="AB43" s="4">
        <f t="shared" si="0"/>
        <v>0.5917284807026109</v>
      </c>
      <c r="AC43" s="4">
        <f t="shared" si="6"/>
        <v>0.6761376184019141</v>
      </c>
      <c r="AD43" s="4">
        <f t="shared" si="7"/>
        <v>0.00468456187988564</v>
      </c>
      <c r="AF43" s="4">
        <f t="shared" si="8"/>
        <v>0.395056702489207</v>
      </c>
      <c r="AG43" s="4">
        <f t="shared" si="9"/>
        <v>0.45141092015310763</v>
      </c>
      <c r="AH43" s="4">
        <f t="shared" si="10"/>
        <v>0.0031275620985435795</v>
      </c>
      <c r="AJ43" s="4">
        <f t="shared" si="11"/>
        <v>205.42948529438763</v>
      </c>
      <c r="AK43" s="4">
        <f t="shared" si="12"/>
        <v>234.73367847961597</v>
      </c>
      <c r="AL43" s="4">
        <f t="shared" si="13"/>
        <v>1.6263322912426614</v>
      </c>
    </row>
    <row r="44" spans="1:38" ht="12.75">
      <c r="A44" s="7">
        <v>525</v>
      </c>
      <c r="B44" s="8">
        <f t="shared" si="1"/>
        <v>0.7047480201241133</v>
      </c>
      <c r="C44" s="8">
        <f t="shared" si="2"/>
        <v>0.8879800558903952</v>
      </c>
      <c r="D44" s="8">
        <f t="shared" si="3"/>
        <v>0.019563596066707826</v>
      </c>
      <c r="O44" s="2">
        <v>0.094</v>
      </c>
      <c r="P44" s="2">
        <f t="shared" si="4"/>
        <v>0.03290190417713404</v>
      </c>
      <c r="S44" s="5">
        <v>0.1166</v>
      </c>
      <c r="T44" s="3">
        <v>0</v>
      </c>
      <c r="U44" s="3">
        <f t="shared" si="5"/>
        <v>0.1166</v>
      </c>
      <c r="X44" s="4">
        <v>-0.07711</v>
      </c>
      <c r="Y44" s="6">
        <v>0</v>
      </c>
      <c r="Z44" s="6">
        <v>-2.50132</v>
      </c>
      <c r="AB44" s="4">
        <f t="shared" si="0"/>
        <v>0.6189616197844977</v>
      </c>
      <c r="AC44" s="4">
        <f t="shared" si="6"/>
        <v>0.6840961635244759</v>
      </c>
      <c r="AD44" s="4">
        <f t="shared" si="7"/>
        <v>0.0029021993660599543</v>
      </c>
      <c r="AF44" s="4">
        <f t="shared" si="8"/>
        <v>0.4386941228098929</v>
      </c>
      <c r="AG44" s="4">
        <f t="shared" si="9"/>
        <v>0.4848587647154458</v>
      </c>
      <c r="AH44" s="4">
        <f t="shared" si="10"/>
        <v>0.0020569575954586293</v>
      </c>
      <c r="AJ44" s="4">
        <f t="shared" si="11"/>
        <v>230.31441447519376</v>
      </c>
      <c r="AK44" s="4">
        <f t="shared" si="12"/>
        <v>254.55085147560905</v>
      </c>
      <c r="AL44" s="4">
        <f t="shared" si="13"/>
        <v>1.0799027376157804</v>
      </c>
    </row>
    <row r="45" spans="1:38" ht="12.75">
      <c r="A45" s="7">
        <v>530</v>
      </c>
      <c r="B45" s="8">
        <f t="shared" si="1"/>
        <v>0.7706571678095165</v>
      </c>
      <c r="C45" s="8">
        <f t="shared" si="2"/>
        <v>0.9382577216937913</v>
      </c>
      <c r="D45" s="8">
        <f t="shared" si="3"/>
        <v>0.012713378551997872</v>
      </c>
      <c r="O45" s="2">
        <v>0.05</v>
      </c>
      <c r="P45" s="2">
        <f t="shared" si="4"/>
        <v>0.017501012860177682</v>
      </c>
      <c r="S45" s="5">
        <v>0.11024</v>
      </c>
      <c r="T45" s="3">
        <v>0</v>
      </c>
      <c r="U45" s="3">
        <f t="shared" si="5"/>
        <v>0.11024</v>
      </c>
      <c r="X45" s="4">
        <v>-0.05499</v>
      </c>
      <c r="Y45" s="6">
        <v>-0.00367</v>
      </c>
      <c r="Z45" s="6">
        <v>-2.71463</v>
      </c>
      <c r="AB45" s="4">
        <f t="shared" si="0"/>
        <v>0.6376958937562474</v>
      </c>
      <c r="AC45" s="4">
        <f t="shared" si="6"/>
        <v>0.6810180660403278</v>
      </c>
      <c r="AD45" s="4">
        <f t="shared" si="7"/>
        <v>0.0017768962744646455</v>
      </c>
      <c r="AF45" s="4">
        <f t="shared" si="8"/>
        <v>0.475195815468861</v>
      </c>
      <c r="AG45" s="4">
        <f t="shared" si="9"/>
        <v>0.5074784680435145</v>
      </c>
      <c r="AH45" s="4">
        <f t="shared" si="10"/>
        <v>0.0013241008487198467</v>
      </c>
      <c r="AJ45" s="4">
        <f t="shared" si="11"/>
        <v>251.85378219849633</v>
      </c>
      <c r="AK45" s="4">
        <f t="shared" si="12"/>
        <v>268.9635880630627</v>
      </c>
      <c r="AL45" s="4">
        <f t="shared" si="13"/>
        <v>0.7017734498215188</v>
      </c>
    </row>
    <row r="46" spans="1:38" ht="12.75">
      <c r="A46" s="7">
        <v>535</v>
      </c>
      <c r="B46" s="8">
        <f t="shared" si="1"/>
        <v>0.8257435172057986</v>
      </c>
      <c r="C46" s="8">
        <f t="shared" si="2"/>
        <v>0.9715510164805565</v>
      </c>
      <c r="D46" s="8">
        <f t="shared" si="3"/>
        <v>0.008166808599826486</v>
      </c>
      <c r="O46" s="2">
        <v>0.0265</v>
      </c>
      <c r="P46" s="2">
        <f t="shared" si="4"/>
        <v>0.00927553681589417</v>
      </c>
      <c r="S46" s="5">
        <v>0.10494</v>
      </c>
      <c r="T46" s="3">
        <v>0</v>
      </c>
      <c r="U46" s="3">
        <f t="shared" si="5"/>
        <v>0.10494</v>
      </c>
      <c r="X46" s="4">
        <v>-0.0332</v>
      </c>
      <c r="Y46" s="6">
        <v>-0.00825</v>
      </c>
      <c r="Z46" s="6">
        <v>-2.92459</v>
      </c>
      <c r="AB46" s="4">
        <f t="shared" si="0"/>
        <v>0.6561364774454965</v>
      </c>
      <c r="AC46" s="4">
        <f t="shared" si="6"/>
        <v>0.6771715561923113</v>
      </c>
      <c r="AD46" s="4">
        <f t="shared" si="7"/>
        <v>0.001096099771163872</v>
      </c>
      <c r="AF46" s="4">
        <f t="shared" si="8"/>
        <v>0.504404143986255</v>
      </c>
      <c r="AG46" s="4">
        <f t="shared" si="9"/>
        <v>0.5205748359896606</v>
      </c>
      <c r="AH46" s="4">
        <f t="shared" si="10"/>
        <v>0.0008426254076742272</v>
      </c>
      <c r="AJ46" s="4">
        <f t="shared" si="11"/>
        <v>269.85621703264644</v>
      </c>
      <c r="AK46" s="4">
        <f t="shared" si="12"/>
        <v>278.5075372544684</v>
      </c>
      <c r="AL46" s="4">
        <f t="shared" si="13"/>
        <v>0.4508045931057116</v>
      </c>
    </row>
    <row r="47" spans="1:38" ht="12.75">
      <c r="A47" s="7">
        <v>540</v>
      </c>
      <c r="B47" s="8">
        <f t="shared" si="1"/>
        <v>0.8810227829764309</v>
      </c>
      <c r="C47" s="8">
        <f t="shared" si="2"/>
        <v>0.9979801077892015</v>
      </c>
      <c r="D47" s="8">
        <f t="shared" si="3"/>
        <v>0.005134358432513745</v>
      </c>
      <c r="O47" s="2">
        <v>0.0131</v>
      </c>
      <c r="P47" s="2">
        <f t="shared" si="4"/>
        <v>0.004585265369366553</v>
      </c>
      <c r="S47" s="5">
        <v>0.09858</v>
      </c>
      <c r="T47" s="3">
        <v>0</v>
      </c>
      <c r="U47" s="3">
        <f t="shared" si="5"/>
        <v>0.09858</v>
      </c>
      <c r="X47" s="4">
        <v>-0.00946</v>
      </c>
      <c r="Y47" s="6">
        <v>-0.01459</v>
      </c>
      <c r="Z47" s="6">
        <v>-3.14134</v>
      </c>
      <c r="AB47" s="4">
        <f t="shared" si="0"/>
        <v>0.676154433408622</v>
      </c>
      <c r="AC47" s="4">
        <f t="shared" si="6"/>
        <v>0.6718382605337749</v>
      </c>
      <c r="AD47" s="4">
        <f t="shared" si="7"/>
        <v>0.0006655698557461731</v>
      </c>
      <c r="AF47" s="4">
        <f t="shared" si="8"/>
        <v>0.5331883290627065</v>
      </c>
      <c r="AG47" s="4">
        <f t="shared" si="9"/>
        <v>0.5297847678503899</v>
      </c>
      <c r="AH47" s="4">
        <f t="shared" si="10"/>
        <v>0.0005248417546725553</v>
      </c>
      <c r="AJ47" s="4">
        <f t="shared" si="11"/>
        <v>287.9216976938615</v>
      </c>
      <c r="AK47" s="4">
        <f t="shared" si="12"/>
        <v>286.0837746392105</v>
      </c>
      <c r="AL47" s="4">
        <f t="shared" si="13"/>
        <v>0.28341454752317985</v>
      </c>
    </row>
    <row r="48" spans="1:38" ht="12.75">
      <c r="A48" s="7">
        <v>545</v>
      </c>
      <c r="B48" s="8">
        <f t="shared" si="1"/>
        <v>0.9190969116681443</v>
      </c>
      <c r="C48" s="8">
        <f t="shared" si="2"/>
        <v>1</v>
      </c>
      <c r="D48" s="8">
        <f t="shared" si="3"/>
        <v>0.0031972482944626866</v>
      </c>
      <c r="O48" s="2">
        <v>0.0047</v>
      </c>
      <c r="P48" s="2">
        <f t="shared" si="4"/>
        <v>0.001645095208856702</v>
      </c>
      <c r="S48" s="5">
        <v>0.09222</v>
      </c>
      <c r="T48" s="3">
        <v>0</v>
      </c>
      <c r="U48" s="3">
        <f t="shared" si="5"/>
        <v>0.09222</v>
      </c>
      <c r="X48" s="4">
        <v>0</v>
      </c>
      <c r="Y48" s="6">
        <v>-0.03704</v>
      </c>
      <c r="Z48" s="6">
        <v>-3.36041</v>
      </c>
      <c r="AB48" s="4">
        <f>1-10^(-(0.38+0.54*EXP(-$B$10/1.333))*(10^X48))</f>
        <v>0.6840961635244759</v>
      </c>
      <c r="AC48" s="4">
        <f t="shared" si="6"/>
        <v>0.6528898777111232</v>
      </c>
      <c r="AD48" s="4">
        <f t="shared" si="7"/>
        <v>0.0004019582179587422</v>
      </c>
      <c r="AF48" s="4">
        <f t="shared" si="8"/>
        <v>0.5511274718178628</v>
      </c>
      <c r="AG48" s="4">
        <f t="shared" si="9"/>
        <v>0.5259867937638726</v>
      </c>
      <c r="AH48" s="4">
        <f t="shared" si="10"/>
        <v>0.0003238290583281265</v>
      </c>
      <c r="AJ48" s="4">
        <f t="shared" si="11"/>
        <v>300.36447214073524</v>
      </c>
      <c r="AK48" s="4">
        <f t="shared" si="12"/>
        <v>286.66280260131055</v>
      </c>
      <c r="AL48" s="4">
        <f t="shared" si="13"/>
        <v>0.17648683678882893</v>
      </c>
    </row>
    <row r="49" spans="1:38" ht="12.75">
      <c r="A49" s="7">
        <v>550</v>
      </c>
      <c r="B49" s="8">
        <f t="shared" si="1"/>
        <v>0.9401969252995958</v>
      </c>
      <c r="C49" s="8">
        <f t="shared" si="2"/>
        <v>0.9799284825568498</v>
      </c>
      <c r="D49" s="8">
        <f t="shared" si="3"/>
        <v>0.0019763891100338</v>
      </c>
      <c r="O49" s="2">
        <v>0</v>
      </c>
      <c r="P49" s="2">
        <f t="shared" si="4"/>
        <v>0</v>
      </c>
      <c r="S49" s="5">
        <v>0.08586</v>
      </c>
      <c r="T49" s="3">
        <v>0</v>
      </c>
      <c r="U49" s="3">
        <f t="shared" si="5"/>
        <v>0.08586</v>
      </c>
      <c r="X49" s="4">
        <v>-0.00396</v>
      </c>
      <c r="Y49" s="6">
        <v>-0.07306</v>
      </c>
      <c r="Z49" s="6">
        <v>-3.58132</v>
      </c>
      <c r="AB49" s="4">
        <f aca="true" t="shared" si="14" ref="AB49:AC95">1-10^(-(0.38+0.54*EXP(-$B$10/1.333))*(10^X49))</f>
        <v>0.6807746761435312</v>
      </c>
      <c r="AC49" s="4">
        <f t="shared" si="6"/>
        <v>0.6223906131606285</v>
      </c>
      <c r="AD49" s="4">
        <f t="shared" si="7"/>
        <v>0.0002417161774507237</v>
      </c>
      <c r="AF49" s="4">
        <f t="shared" si="8"/>
        <v>0.5586546168621925</v>
      </c>
      <c r="AG49" s="4">
        <f t="shared" si="9"/>
        <v>0.5107437184701746</v>
      </c>
      <c r="AH49" s="4">
        <f t="shared" si="10"/>
        <v>0.0001983561716309458</v>
      </c>
      <c r="AJ49" s="4">
        <f t="shared" si="11"/>
        <v>307.2600392742059</v>
      </c>
      <c r="AK49" s="4">
        <f t="shared" si="12"/>
        <v>280.90904515859603</v>
      </c>
      <c r="AL49" s="4">
        <f t="shared" si="13"/>
        <v>0.1090958943970202</v>
      </c>
    </row>
    <row r="50" spans="1:38" ht="12.75">
      <c r="A50" s="7">
        <v>555</v>
      </c>
      <c r="B50" s="8">
        <f t="shared" si="1"/>
        <v>0.9657300838858071</v>
      </c>
      <c r="C50" s="8">
        <f t="shared" si="2"/>
        <v>0.9592745517380249</v>
      </c>
      <c r="D50" s="8">
        <f t="shared" si="3"/>
        <v>0.0012134552514555322</v>
      </c>
      <c r="O50" s="2">
        <v>0</v>
      </c>
      <c r="P50" s="2">
        <f t="shared" si="4"/>
        <v>0</v>
      </c>
      <c r="S50" s="5">
        <v>0.0795</v>
      </c>
      <c r="T50" s="3">
        <v>0</v>
      </c>
      <c r="U50" s="3">
        <f t="shared" si="5"/>
        <v>0.0795</v>
      </c>
      <c r="X50" s="4">
        <v>-0.00144</v>
      </c>
      <c r="Y50" s="6">
        <v>-0.10546</v>
      </c>
      <c r="Z50" s="6">
        <v>-3.80348</v>
      </c>
      <c r="AB50" s="4">
        <f t="shared" si="14"/>
        <v>0.6828888669520494</v>
      </c>
      <c r="AC50" s="4">
        <f t="shared" si="6"/>
        <v>0.5950059145164133</v>
      </c>
      <c r="AD50" s="4">
        <f t="shared" si="7"/>
        <v>0.00014493281824856652</v>
      </c>
      <c r="AF50" s="4">
        <f t="shared" si="8"/>
        <v>0.5686565325221896</v>
      </c>
      <c r="AG50" s="4">
        <f t="shared" si="9"/>
        <v>0.4954744711087173</v>
      </c>
      <c r="AH50" s="4">
        <f t="shared" si="10"/>
        <v>0.0001206887355504152</v>
      </c>
      <c r="AJ50" s="4">
        <f t="shared" si="11"/>
        <v>315.60437554981524</v>
      </c>
      <c r="AK50" s="4">
        <f t="shared" si="12"/>
        <v>274.9883314653381</v>
      </c>
      <c r="AL50" s="4">
        <f t="shared" si="13"/>
        <v>0.06698224823048043</v>
      </c>
    </row>
    <row r="51" spans="1:38" ht="12.75">
      <c r="A51" s="7">
        <v>560</v>
      </c>
      <c r="B51" s="8">
        <f t="shared" si="1"/>
        <v>0.9814371743760668</v>
      </c>
      <c r="C51" s="8">
        <f t="shared" si="2"/>
        <v>0.9203618675616895</v>
      </c>
      <c r="D51" s="8">
        <f t="shared" si="3"/>
        <v>0.0007467604700214078</v>
      </c>
      <c r="O51" s="2">
        <v>0</v>
      </c>
      <c r="P51" s="2">
        <f t="shared" si="4"/>
        <v>0</v>
      </c>
      <c r="S51" s="5">
        <v>0.0742</v>
      </c>
      <c r="T51" s="3">
        <v>0</v>
      </c>
      <c r="U51" s="3">
        <f t="shared" si="5"/>
        <v>0.0742</v>
      </c>
      <c r="X51" s="4">
        <v>-0.00553</v>
      </c>
      <c r="Y51" s="6">
        <v>-0.14855</v>
      </c>
      <c r="Z51" s="6">
        <v>-4.02353</v>
      </c>
      <c r="AB51" s="4">
        <f t="shared" si="14"/>
        <v>0.6794566164142067</v>
      </c>
      <c r="AC51" s="4">
        <f t="shared" si="6"/>
        <v>0.5589100670532225</v>
      </c>
      <c r="AD51" s="4">
        <f t="shared" si="7"/>
        <v>8.732312077408544E-05</v>
      </c>
      <c r="AF51" s="4">
        <f t="shared" si="8"/>
        <v>0.572745561194656</v>
      </c>
      <c r="AG51" s="4">
        <f t="shared" si="9"/>
        <v>0.47113127207608946</v>
      </c>
      <c r="AH51" s="4">
        <f t="shared" si="10"/>
        <v>7.360871703180687E-05</v>
      </c>
      <c r="AJ51" s="4">
        <f t="shared" si="11"/>
        <v>320.73751426900736</v>
      </c>
      <c r="AK51" s="4">
        <f t="shared" si="12"/>
        <v>263.8335123626101</v>
      </c>
      <c r="AL51" s="4">
        <f t="shared" si="13"/>
        <v>0.04122088153781185</v>
      </c>
    </row>
    <row r="52" spans="1:38" ht="12.75">
      <c r="A52" s="7">
        <v>565</v>
      </c>
      <c r="B52" s="8">
        <f t="shared" si="1"/>
        <v>0.9944874885399608</v>
      </c>
      <c r="C52" s="8">
        <f t="shared" si="2"/>
        <v>0.8757137651837568</v>
      </c>
      <c r="D52" s="8">
        <f t="shared" si="3"/>
        <v>0.0004600333257454565</v>
      </c>
      <c r="O52" s="2">
        <v>0</v>
      </c>
      <c r="P52" s="2">
        <f t="shared" si="4"/>
        <v>0</v>
      </c>
      <c r="S52" s="5">
        <v>0.06784</v>
      </c>
      <c r="T52" s="3">
        <v>0</v>
      </c>
      <c r="U52" s="3">
        <f t="shared" si="5"/>
        <v>0.06784</v>
      </c>
      <c r="X52" s="4">
        <v>-0.01383</v>
      </c>
      <c r="Y52" s="6">
        <v>-0.1966</v>
      </c>
      <c r="Z52" s="6">
        <v>-4.24415</v>
      </c>
      <c r="AB52" s="4">
        <f t="shared" si="14"/>
        <v>0.6724780774157281</v>
      </c>
      <c r="AC52" s="4">
        <f t="shared" si="6"/>
        <v>0.5194276582630512</v>
      </c>
      <c r="AD52" s="4">
        <f t="shared" si="7"/>
        <v>5.25432341486054E-05</v>
      </c>
      <c r="AF52" s="4">
        <f t="shared" si="8"/>
        <v>0.5752255010165983</v>
      </c>
      <c r="AG52" s="4">
        <f t="shared" si="9"/>
        <v>0.4443089596533127</v>
      </c>
      <c r="AH52" s="4">
        <f t="shared" si="10"/>
        <v>4.494452563318176E-05</v>
      </c>
      <c r="AJ52" s="4">
        <f t="shared" si="11"/>
        <v>325.002408074378</v>
      </c>
      <c r="AK52" s="4">
        <f t="shared" si="12"/>
        <v>251.03456220412167</v>
      </c>
      <c r="AL52" s="4">
        <f t="shared" si="13"/>
        <v>0.025393656982747693</v>
      </c>
    </row>
    <row r="53" spans="1:38" ht="12.75">
      <c r="A53" s="7">
        <v>570</v>
      </c>
      <c r="B53" s="8">
        <f t="shared" si="1"/>
        <v>1</v>
      </c>
      <c r="C53" s="8">
        <f t="shared" si="2"/>
        <v>0.8158771194555243</v>
      </c>
      <c r="D53" s="8">
        <f t="shared" si="3"/>
        <v>0.00028430220230441693</v>
      </c>
      <c r="O53" s="2">
        <v>0</v>
      </c>
      <c r="P53" s="2">
        <f t="shared" si="4"/>
        <v>0</v>
      </c>
      <c r="S53" s="5">
        <v>0.06148</v>
      </c>
      <c r="T53" s="3">
        <v>0</v>
      </c>
      <c r="U53" s="3">
        <f t="shared" si="5"/>
        <v>0.06148</v>
      </c>
      <c r="X53" s="4">
        <v>-0.028</v>
      </c>
      <c r="Y53" s="6">
        <v>-0.25538</v>
      </c>
      <c r="Z53" s="6">
        <v>-4.46335</v>
      </c>
      <c r="AB53" s="4">
        <f t="shared" si="14"/>
        <v>0.6605297752787699</v>
      </c>
      <c r="AC53" s="4">
        <f t="shared" si="6"/>
        <v>0.47271702166728513</v>
      </c>
      <c r="AD53" s="4">
        <f t="shared" si="7"/>
        <v>3.1719134105268054E-05</v>
      </c>
      <c r="AF53" s="4">
        <f t="shared" si="8"/>
        <v>0.5733402077541284</v>
      </c>
      <c r="AG53" s="4">
        <f t="shared" si="9"/>
        <v>0.410318634458605</v>
      </c>
      <c r="AH53" s="4">
        <f t="shared" si="10"/>
        <v>2.7532225825883916E-05</v>
      </c>
      <c r="AJ53" s="4">
        <f t="shared" si="11"/>
        <v>326.8039184198532</v>
      </c>
      <c r="AK53" s="4">
        <f t="shared" si="12"/>
        <v>233.88162164140485</v>
      </c>
      <c r="AL53" s="4">
        <f t="shared" si="13"/>
        <v>0.01569336872075383</v>
      </c>
    </row>
    <row r="54" spans="1:38" ht="12.75">
      <c r="A54" s="7">
        <v>575</v>
      </c>
      <c r="B54" s="8">
        <f t="shared" si="1"/>
        <v>0.9923356057468662</v>
      </c>
      <c r="C54" s="8">
        <f t="shared" si="2"/>
        <v>0.7424655831574566</v>
      </c>
      <c r="D54" s="8">
        <f t="shared" si="3"/>
        <v>0.0001765939908327313</v>
      </c>
      <c r="O54" s="2">
        <v>0</v>
      </c>
      <c r="P54" s="2">
        <f t="shared" si="4"/>
        <v>0</v>
      </c>
      <c r="S54" s="5">
        <v>0.05512</v>
      </c>
      <c r="T54" s="3">
        <v>0</v>
      </c>
      <c r="U54" s="3">
        <f t="shared" si="5"/>
        <v>0.05512</v>
      </c>
      <c r="X54" s="4">
        <v>-0.05189</v>
      </c>
      <c r="Y54" s="6">
        <v>-0.32506</v>
      </c>
      <c r="Z54" s="6">
        <v>-4.68031</v>
      </c>
      <c r="AB54" s="4">
        <f t="shared" si="14"/>
        <v>0.6403213534015813</v>
      </c>
      <c r="AC54" s="4">
        <f t="shared" si="6"/>
        <v>0.4202423579842933</v>
      </c>
      <c r="AD54" s="4">
        <f t="shared" si="7"/>
        <v>1.9247043657855123E-05</v>
      </c>
      <c r="AF54" s="4">
        <f t="shared" si="8"/>
        <v>0.5639985466880251</v>
      </c>
      <c r="AG54" s="4">
        <f t="shared" si="9"/>
        <v>0.37015176504857894</v>
      </c>
      <c r="AH54" s="4">
        <f t="shared" si="10"/>
        <v>1.6952901216560386E-05</v>
      </c>
      <c r="AJ54" s="4">
        <f t="shared" si="11"/>
        <v>324.29916434561443</v>
      </c>
      <c r="AK54" s="4">
        <f t="shared" si="12"/>
        <v>212.8372649029329</v>
      </c>
      <c r="AL54" s="4">
        <f t="shared" si="13"/>
        <v>0.009747918199522221</v>
      </c>
    </row>
    <row r="55" spans="1:38" ht="12.75">
      <c r="A55" s="7">
        <v>580</v>
      </c>
      <c r="B55" s="8">
        <f t="shared" si="1"/>
        <v>0.9694863046257196</v>
      </c>
      <c r="C55" s="8">
        <f t="shared" si="2"/>
        <v>0.6552204616454343</v>
      </c>
      <c r="D55" s="8">
        <f t="shared" si="3"/>
        <v>0.00011042761598351637</v>
      </c>
      <c r="O55" s="2">
        <v>0</v>
      </c>
      <c r="P55" s="2">
        <f t="shared" si="4"/>
        <v>0</v>
      </c>
      <c r="S55" s="5">
        <v>0.04876</v>
      </c>
      <c r="T55" s="3">
        <v>0</v>
      </c>
      <c r="U55" s="3">
        <f t="shared" si="5"/>
        <v>0.04876</v>
      </c>
      <c r="X55" s="4">
        <v>-0.08632</v>
      </c>
      <c r="Y55" s="6">
        <v>-0.40844</v>
      </c>
      <c r="Z55" s="6">
        <v>-4.89433</v>
      </c>
      <c r="AB55" s="4">
        <f t="shared" si="14"/>
        <v>0.6111684685672769</v>
      </c>
      <c r="AC55" s="4">
        <f t="shared" si="6"/>
        <v>0.36231874246395845</v>
      </c>
      <c r="AD55" s="4">
        <f t="shared" si="7"/>
        <v>1.1758330352162893E-05</v>
      </c>
      <c r="AF55" s="4">
        <f t="shared" si="8"/>
        <v>0.5462619365621872</v>
      </c>
      <c r="AG55" s="4">
        <f t="shared" si="9"/>
        <v>0.32384023078793917</v>
      </c>
      <c r="AH55" s="4">
        <f t="shared" si="10"/>
        <v>1.0509587191184413E-05</v>
      </c>
      <c r="AJ55" s="4">
        <f t="shared" si="11"/>
        <v>316.8319232060686</v>
      </c>
      <c r="AK55" s="4">
        <f t="shared" si="12"/>
        <v>187.8273338570047</v>
      </c>
      <c r="AL55" s="4">
        <f t="shared" si="13"/>
        <v>0.006095560570886959</v>
      </c>
    </row>
    <row r="56" spans="1:38" ht="12.75">
      <c r="A56" s="7">
        <v>585</v>
      </c>
      <c r="B56" s="8">
        <f t="shared" si="1"/>
        <v>0.9556653541302232</v>
      </c>
      <c r="C56" s="8">
        <f t="shared" si="2"/>
        <v>0.5743155017260981</v>
      </c>
      <c r="D56" s="8">
        <f t="shared" si="3"/>
        <v>6.961239016537888E-05</v>
      </c>
      <c r="O56" s="2">
        <v>0</v>
      </c>
      <c r="P56" s="2">
        <f t="shared" si="4"/>
        <v>0</v>
      </c>
      <c r="S56" s="5">
        <v>0.04346</v>
      </c>
      <c r="T56" s="3">
        <v>0</v>
      </c>
      <c r="U56" s="3">
        <f t="shared" si="5"/>
        <v>0.04346</v>
      </c>
      <c r="X56" s="4">
        <v>-0.11133</v>
      </c>
      <c r="Y56" s="6">
        <v>-0.49035</v>
      </c>
      <c r="Z56" s="6">
        <v>-5.10375</v>
      </c>
      <c r="AB56" s="4">
        <f t="shared" si="14"/>
        <v>0.5900614345776748</v>
      </c>
      <c r="AC56" s="4">
        <f t="shared" si="6"/>
        <v>0.3110469987021699</v>
      </c>
      <c r="AD56" s="4">
        <f t="shared" si="7"/>
        <v>7.259833063932852E-06</v>
      </c>
      <c r="AF56" s="4">
        <f t="shared" si="8"/>
        <v>0.5338721067142796</v>
      </c>
      <c r="AG56" s="4">
        <f t="shared" si="9"/>
        <v>0.281427164619113</v>
      </c>
      <c r="AH56" s="4">
        <f t="shared" si="10"/>
        <v>6.568506506462097E-06</v>
      </c>
      <c r="AJ56" s="4">
        <f t="shared" si="11"/>
        <v>312.3151824278536</v>
      </c>
      <c r="AK56" s="4">
        <f t="shared" si="12"/>
        <v>164.6348913021811</v>
      </c>
      <c r="AL56" s="4">
        <f t="shared" si="13"/>
        <v>0.0038425763062803265</v>
      </c>
    </row>
    <row r="57" spans="1:38" ht="12.75">
      <c r="A57" s="7">
        <v>590</v>
      </c>
      <c r="B57" s="8">
        <f t="shared" si="1"/>
        <v>0.9277514551964983</v>
      </c>
      <c r="C57" s="8">
        <f t="shared" si="2"/>
        <v>0.49408960182937856</v>
      </c>
      <c r="D57" s="8">
        <f t="shared" si="3"/>
        <v>4.4292815286571166E-05</v>
      </c>
      <c r="O57" s="2">
        <v>0</v>
      </c>
      <c r="P57" s="2">
        <f t="shared" si="4"/>
        <v>0</v>
      </c>
      <c r="S57" s="5">
        <v>0.03812</v>
      </c>
      <c r="T57" s="3">
        <v>0</v>
      </c>
      <c r="U57" s="3">
        <f t="shared" si="5"/>
        <v>0.03812</v>
      </c>
      <c r="X57" s="4">
        <v>-0.146</v>
      </c>
      <c r="Y57" s="6">
        <v>-0.5788</v>
      </c>
      <c r="Z57" s="6">
        <v>-5.30914</v>
      </c>
      <c r="AB57" s="4">
        <f t="shared" si="14"/>
        <v>0.5610310370429938</v>
      </c>
      <c r="AC57" s="4">
        <f t="shared" si="6"/>
        <v>0.262086737726583</v>
      </c>
      <c r="AD57" s="4">
        <f t="shared" si="7"/>
        <v>4.524152424911776E-06</v>
      </c>
      <c r="AF57" s="4">
        <f t="shared" si="8"/>
        <v>0.5138861201320958</v>
      </c>
      <c r="AG57" s="4">
        <f t="shared" si="9"/>
        <v>0.24006289829928015</v>
      </c>
      <c r="AH57" s="4">
        <f t="shared" si="10"/>
        <v>4.143975971058371E-06</v>
      </c>
      <c r="AJ57" s="4">
        <f t="shared" si="11"/>
        <v>303.1928108779365</v>
      </c>
      <c r="AK57" s="4">
        <f t="shared" si="12"/>
        <v>141.63710999657528</v>
      </c>
      <c r="AL57" s="4">
        <f t="shared" si="13"/>
        <v>0.002444945822924439</v>
      </c>
    </row>
    <row r="58" spans="1:38" ht="12.75">
      <c r="A58" s="7">
        <v>595</v>
      </c>
      <c r="B58" s="8">
        <f t="shared" si="1"/>
        <v>0.8860736922529844</v>
      </c>
      <c r="C58" s="8">
        <f t="shared" si="2"/>
        <v>0.41250759468406717</v>
      </c>
      <c r="D58" s="8">
        <f t="shared" si="3"/>
        <v>2.8474008021585012E-05</v>
      </c>
      <c r="O58" s="2">
        <v>0</v>
      </c>
      <c r="P58" s="2">
        <f t="shared" si="4"/>
        <v>0</v>
      </c>
      <c r="S58" s="5">
        <v>0.03286</v>
      </c>
      <c r="T58" s="3">
        <v>0</v>
      </c>
      <c r="U58" s="3">
        <f t="shared" si="5"/>
        <v>0.03286</v>
      </c>
      <c r="X58" s="4">
        <v>-0.18983</v>
      </c>
      <c r="Y58" s="6">
        <v>-0.67909</v>
      </c>
      <c r="Z58" s="6">
        <v>-5.50995</v>
      </c>
      <c r="AB58" s="4">
        <f t="shared" si="14"/>
        <v>0.5249284749079044</v>
      </c>
      <c r="AC58" s="4">
        <f t="shared" si="6"/>
        <v>0.21436127204493383</v>
      </c>
      <c r="AD58" s="4">
        <f t="shared" si="7"/>
        <v>2.8492305492733294E-06</v>
      </c>
      <c r="AF58" s="4">
        <f t="shared" si="8"/>
        <v>0.4866762262807099</v>
      </c>
      <c r="AG58" s="4">
        <f t="shared" si="9"/>
        <v>0.19874047594363053</v>
      </c>
      <c r="AH58" s="4">
        <f t="shared" si="10"/>
        <v>2.6416032617916913E-06</v>
      </c>
      <c r="AJ58" s="4">
        <f t="shared" si="11"/>
        <v>289.5723546370224</v>
      </c>
      <c r="AK58" s="4">
        <f t="shared" si="12"/>
        <v>118.25058318646016</v>
      </c>
      <c r="AL58" s="4">
        <f t="shared" si="13"/>
        <v>0.0015717539407660564</v>
      </c>
    </row>
    <row r="59" spans="1:38" ht="12.75">
      <c r="A59" s="7">
        <v>600</v>
      </c>
      <c r="B59" s="8">
        <f t="shared" si="1"/>
        <v>0.8340970350135722</v>
      </c>
      <c r="C59" s="8">
        <f t="shared" si="2"/>
        <v>0.3354600866783944</v>
      </c>
      <c r="D59" s="8">
        <f t="shared" si="3"/>
        <v>1.8509006610319255E-05</v>
      </c>
      <c r="O59" s="2">
        <v>0</v>
      </c>
      <c r="P59" s="2">
        <f t="shared" si="4"/>
        <v>0</v>
      </c>
      <c r="S59" s="5">
        <v>0.02968</v>
      </c>
      <c r="T59" s="3">
        <v>0</v>
      </c>
      <c r="U59" s="3">
        <f t="shared" si="5"/>
        <v>0.02968</v>
      </c>
      <c r="X59" s="4">
        <v>-0.23784</v>
      </c>
      <c r="Y59" s="6">
        <v>-0.78679</v>
      </c>
      <c r="Z59" s="6">
        <v>-5.70383</v>
      </c>
      <c r="AB59" s="4">
        <f t="shared" si="14"/>
        <v>0.48644369887550387</v>
      </c>
      <c r="AC59" s="4">
        <f t="shared" si="6"/>
        <v>0.1716093502469519</v>
      </c>
      <c r="AD59" s="4">
        <f t="shared" si="7"/>
        <v>1.8232566867393274E-06</v>
      </c>
      <c r="AF59" s="4">
        <f t="shared" si="8"/>
        <v>0.45431029897469477</v>
      </c>
      <c r="AG59" s="4">
        <f t="shared" si="9"/>
        <v>0.16027321434684516</v>
      </c>
      <c r="AH59" s="4">
        <f t="shared" si="10"/>
        <v>1.7028163636921718E-06</v>
      </c>
      <c r="AJ59" s="4">
        <f t="shared" si="11"/>
        <v>272.5861793848169</v>
      </c>
      <c r="AK59" s="4">
        <f t="shared" si="12"/>
        <v>96.1639286081071</v>
      </c>
      <c r="AL59" s="4">
        <f t="shared" si="13"/>
        <v>0.0010216898182153031</v>
      </c>
    </row>
    <row r="60" spans="1:38" ht="12.75">
      <c r="A60" s="7">
        <v>605</v>
      </c>
      <c r="B60" s="8">
        <f t="shared" si="1"/>
        <v>0.7752393877556324</v>
      </c>
      <c r="C60" s="8">
        <f t="shared" si="2"/>
        <v>0.2656959717367462</v>
      </c>
      <c r="D60" s="8">
        <f t="shared" si="3"/>
        <v>1.217411430147598E-05</v>
      </c>
      <c r="O60" s="2">
        <v>0</v>
      </c>
      <c r="P60" s="2">
        <f t="shared" si="4"/>
        <v>0</v>
      </c>
      <c r="S60" s="5">
        <v>0.02544</v>
      </c>
      <c r="T60" s="3">
        <v>0</v>
      </c>
      <c r="U60" s="3">
        <f t="shared" si="5"/>
        <v>0.02544</v>
      </c>
      <c r="X60" s="4">
        <v>-0.29291</v>
      </c>
      <c r="Y60" s="6">
        <v>-0.90539</v>
      </c>
      <c r="Z60" s="6">
        <v>-5.89362</v>
      </c>
      <c r="AB60" s="4">
        <f t="shared" si="14"/>
        <v>0.444025293877333</v>
      </c>
      <c r="AC60" s="4">
        <f t="shared" si="6"/>
        <v>0.13348760400459914</v>
      </c>
      <c r="AD60" s="4">
        <f t="shared" si="7"/>
        <v>1.1777631316878256E-06</v>
      </c>
      <c r="AF60" s="4">
        <f t="shared" si="8"/>
        <v>0.4187624291437167</v>
      </c>
      <c r="AG60" s="4">
        <f t="shared" si="9"/>
        <v>0.1258928130544368</v>
      </c>
      <c r="AH60" s="4">
        <f t="shared" si="10"/>
        <v>1.110754177255852E-06</v>
      </c>
      <c r="AJ60" s="4">
        <f t="shared" si="11"/>
        <v>253.3512696319486</v>
      </c>
      <c r="AK60" s="4">
        <f t="shared" si="12"/>
        <v>76.16515189793427</v>
      </c>
      <c r="AL60" s="4">
        <f t="shared" si="13"/>
        <v>0.0006720062772397904</v>
      </c>
    </row>
    <row r="61" spans="1:38" ht="12.75">
      <c r="A61" s="7">
        <v>610</v>
      </c>
      <c r="B61" s="8">
        <f t="shared" si="1"/>
        <v>0.7058587469921009</v>
      </c>
      <c r="C61" s="8">
        <f t="shared" si="2"/>
        <v>0.20591242632610005</v>
      </c>
      <c r="D61" s="8">
        <f t="shared" si="3"/>
        <v>8.106286022656353E-06</v>
      </c>
      <c r="O61" s="2">
        <v>0</v>
      </c>
      <c r="P61" s="2">
        <f t="shared" si="4"/>
        <v>0</v>
      </c>
      <c r="S61" s="5">
        <v>0.02226</v>
      </c>
      <c r="T61" s="3">
        <v>0</v>
      </c>
      <c r="U61" s="3">
        <f t="shared" si="5"/>
        <v>0.02226</v>
      </c>
      <c r="X61" s="4">
        <v>-0.35607</v>
      </c>
      <c r="Y61" s="6">
        <v>-1.03047</v>
      </c>
      <c r="Z61" s="6">
        <v>-6.07699</v>
      </c>
      <c r="AB61" s="4">
        <f t="shared" si="14"/>
        <v>0.3980477936326542</v>
      </c>
      <c r="AC61" s="4">
        <f t="shared" si="6"/>
        <v>0.1018554011470092</v>
      </c>
      <c r="AD61" s="4">
        <f t="shared" si="7"/>
        <v>7.72125762438236E-07</v>
      </c>
      <c r="AF61" s="4">
        <f t="shared" si="8"/>
        <v>0.3781596792917153</v>
      </c>
      <c r="AG61" s="4">
        <f t="shared" si="9"/>
        <v>0.09676628396897659</v>
      </c>
      <c r="AH61" s="4">
        <f t="shared" si="10"/>
        <v>7.335471653586905E-07</v>
      </c>
      <c r="AJ61" s="4">
        <f t="shared" si="11"/>
        <v>230.67740436794634</v>
      </c>
      <c r="AK61" s="4">
        <f t="shared" si="12"/>
        <v>59.02743322107572</v>
      </c>
      <c r="AL61" s="4">
        <f t="shared" si="13"/>
        <v>0.00044746377086880124</v>
      </c>
    </row>
    <row r="62" spans="1:38" ht="12.75">
      <c r="A62" s="7">
        <v>615</v>
      </c>
      <c r="B62" s="8">
        <f t="shared" si="1"/>
        <v>0.6309149117613159</v>
      </c>
      <c r="C62" s="8">
        <f t="shared" si="2"/>
        <v>0.15673170445425064</v>
      </c>
      <c r="D62" s="8">
        <f t="shared" si="3"/>
        <v>5.466599539024648E-06</v>
      </c>
      <c r="O62" s="2">
        <v>0</v>
      </c>
      <c r="P62" s="2">
        <f t="shared" si="4"/>
        <v>0</v>
      </c>
      <c r="S62" s="5">
        <v>0.01908</v>
      </c>
      <c r="T62" s="3">
        <v>0</v>
      </c>
      <c r="U62" s="3">
        <f t="shared" si="5"/>
        <v>0.01908</v>
      </c>
      <c r="X62" s="4">
        <v>-0.42682</v>
      </c>
      <c r="Y62" s="6">
        <v>-1.16171</v>
      </c>
      <c r="Z62" s="6">
        <v>-6.25482</v>
      </c>
      <c r="AB62" s="4">
        <f t="shared" si="14"/>
        <v>0.350318386167768</v>
      </c>
      <c r="AC62" s="4">
        <f t="shared" si="6"/>
        <v>0.07633664755268676</v>
      </c>
      <c r="AD62" s="4">
        <f t="shared" si="7"/>
        <v>5.126938400490388E-07</v>
      </c>
      <c r="AF62" s="4">
        <f t="shared" si="8"/>
        <v>0.335260919273356</v>
      </c>
      <c r="AG62" s="4">
        <f t="shared" si="9"/>
        <v>0.07305552789485495</v>
      </c>
      <c r="AH62" s="4">
        <f t="shared" si="10"/>
        <v>4.906571133788882E-07</v>
      </c>
      <c r="AJ62" s="4">
        <f t="shared" si="11"/>
        <v>206.18546535311393</v>
      </c>
      <c r="AK62" s="4">
        <f t="shared" si="12"/>
        <v>44.92914965533579</v>
      </c>
      <c r="AL62" s="4">
        <f t="shared" si="13"/>
        <v>0.0003017541247280162</v>
      </c>
    </row>
    <row r="63" spans="1:38" ht="12.75">
      <c r="A63" s="7">
        <v>620</v>
      </c>
      <c r="B63" s="8">
        <f t="shared" si="1"/>
        <v>0.5543703082441204</v>
      </c>
      <c r="C63" s="8">
        <f t="shared" si="2"/>
        <v>0.11700671455891624</v>
      </c>
      <c r="D63" s="8">
        <f t="shared" si="3"/>
        <v>0</v>
      </c>
      <c r="O63" s="2">
        <v>0</v>
      </c>
      <c r="P63" s="2">
        <f t="shared" si="4"/>
        <v>0</v>
      </c>
      <c r="S63" s="5">
        <v>0.01696</v>
      </c>
      <c r="T63" s="3">
        <v>0</v>
      </c>
      <c r="U63" s="3">
        <f t="shared" si="5"/>
        <v>0.01696</v>
      </c>
      <c r="X63" s="4">
        <v>-0.50264</v>
      </c>
      <c r="Y63" s="6">
        <v>-1.29891</v>
      </c>
      <c r="AB63" s="4">
        <f t="shared" si="14"/>
        <v>0.30384740197897553</v>
      </c>
      <c r="AC63" s="4">
        <f t="shared" si="6"/>
        <v>0.056253615179235106</v>
      </c>
      <c r="AD63">
        <v>0</v>
      </c>
      <c r="AF63" s="4">
        <f t="shared" si="8"/>
        <v>0.2922103048222586</v>
      </c>
      <c r="AG63" s="4">
        <f t="shared" si="9"/>
        <v>0.05409914954617822</v>
      </c>
      <c r="AH63" s="4">
        <f t="shared" si="10"/>
        <v>0</v>
      </c>
      <c r="AJ63" s="4">
        <f t="shared" si="11"/>
        <v>181.17038898980036</v>
      </c>
      <c r="AK63" s="4">
        <f t="shared" si="12"/>
        <v>33.541472718630494</v>
      </c>
      <c r="AL63" s="4">
        <f t="shared" si="13"/>
        <v>0</v>
      </c>
    </row>
    <row r="64" spans="1:38" ht="12.75">
      <c r="A64" s="7">
        <v>625</v>
      </c>
      <c r="B64" s="8">
        <f t="shared" si="1"/>
        <v>0.4800755632942759</v>
      </c>
      <c r="C64" s="8">
        <f t="shared" si="2"/>
        <v>0.08585559706364226</v>
      </c>
      <c r="D64" s="8">
        <f t="shared" si="3"/>
        <v>0</v>
      </c>
      <c r="O64" s="2">
        <v>0</v>
      </c>
      <c r="P64" s="2">
        <f t="shared" si="4"/>
        <v>0</v>
      </c>
      <c r="S64" s="5">
        <v>0.01484</v>
      </c>
      <c r="T64" s="3">
        <v>0</v>
      </c>
      <c r="U64" s="3">
        <f t="shared" si="5"/>
        <v>0.01484</v>
      </c>
      <c r="X64" s="4">
        <v>-0.58334</v>
      </c>
      <c r="Y64" s="6">
        <v>-1.44247</v>
      </c>
      <c r="AB64" s="4">
        <f t="shared" si="14"/>
        <v>0.2597507665984442</v>
      </c>
      <c r="AC64" s="4">
        <f t="shared" si="6"/>
        <v>0.040747403314048025</v>
      </c>
      <c r="AD64">
        <v>0</v>
      </c>
      <c r="AF64" s="4">
        <f t="shared" si="8"/>
        <v>0.25102492035550017</v>
      </c>
      <c r="AG64" s="4">
        <f t="shared" si="9"/>
        <v>0.039378569717236064</v>
      </c>
      <c r="AH64" s="4">
        <f t="shared" si="10"/>
        <v>0</v>
      </c>
      <c r="AJ64" s="4">
        <f t="shared" si="11"/>
        <v>156.8905752221876</v>
      </c>
      <c r="AK64" s="4">
        <f t="shared" si="12"/>
        <v>24.61160607327254</v>
      </c>
      <c r="AL64" s="4">
        <f t="shared" si="13"/>
        <v>0</v>
      </c>
    </row>
    <row r="65" spans="1:38" ht="12.75">
      <c r="A65" s="7">
        <v>630</v>
      </c>
      <c r="B65" s="8">
        <f t="shared" si="1"/>
        <v>0.40083469901587926</v>
      </c>
      <c r="C65" s="8">
        <f t="shared" si="2"/>
        <v>0.06230735841629789</v>
      </c>
      <c r="D65" s="8">
        <f t="shared" si="3"/>
        <v>0</v>
      </c>
      <c r="O65" s="2">
        <v>0</v>
      </c>
      <c r="P65" s="2">
        <f t="shared" si="4"/>
        <v>0</v>
      </c>
      <c r="S65" s="5">
        <v>0.01166</v>
      </c>
      <c r="T65" s="3">
        <v>0</v>
      </c>
      <c r="U65" s="3">
        <f t="shared" si="5"/>
        <v>0.01166</v>
      </c>
      <c r="X65" s="4">
        <v>-0.68087</v>
      </c>
      <c r="Y65" s="6">
        <v>-1.59094</v>
      </c>
      <c r="AB65" s="4">
        <f t="shared" si="14"/>
        <v>0.21358562292042527</v>
      </c>
      <c r="AC65" s="4">
        <f t="shared" si="6"/>
        <v>0.02912259913716586</v>
      </c>
      <c r="AD65">
        <v>0</v>
      </c>
      <c r="AF65" s="4">
        <f t="shared" si="8"/>
        <v>0.20792754012227269</v>
      </c>
      <c r="AG65" s="4">
        <f t="shared" si="9"/>
        <v>0.028351114263968743</v>
      </c>
      <c r="AH65" s="4">
        <f t="shared" si="10"/>
        <v>0</v>
      </c>
      <c r="AJ65" s="4">
        <f t="shared" si="11"/>
        <v>130.9943502770318</v>
      </c>
      <c r="AK65" s="4">
        <f t="shared" si="12"/>
        <v>17.86120198630031</v>
      </c>
      <c r="AL65" s="4">
        <f t="shared" si="13"/>
        <v>0</v>
      </c>
    </row>
    <row r="66" spans="1:38" ht="12.75">
      <c r="A66" s="7">
        <v>635</v>
      </c>
      <c r="B66" s="8">
        <f t="shared" si="1"/>
        <v>0.3279727278514047</v>
      </c>
      <c r="C66" s="8">
        <f t="shared" si="2"/>
        <v>0.04462773056418481</v>
      </c>
      <c r="D66" s="8">
        <f t="shared" si="3"/>
        <v>0</v>
      </c>
      <c r="O66" s="2">
        <v>0</v>
      </c>
      <c r="P66" s="2">
        <f t="shared" si="4"/>
        <v>0</v>
      </c>
      <c r="S66" s="5">
        <v>0.00848</v>
      </c>
      <c r="T66" s="3">
        <v>0</v>
      </c>
      <c r="U66" s="3">
        <f t="shared" si="5"/>
        <v>0.00848</v>
      </c>
      <c r="X66" s="4">
        <v>-0.78537</v>
      </c>
      <c r="Y66" s="6">
        <v>-1.74439</v>
      </c>
      <c r="AB66" s="4">
        <f t="shared" si="14"/>
        <v>0.17211997005818847</v>
      </c>
      <c r="AC66" s="4">
        <f t="shared" si="6"/>
        <v>0.02054387763455634</v>
      </c>
      <c r="AD66">
        <v>0</v>
      </c>
      <c r="AF66" s="4">
        <f t="shared" si="8"/>
        <v>0.16879176786879868</v>
      </c>
      <c r="AG66" s="4">
        <f t="shared" si="9"/>
        <v>0.020146630420890366</v>
      </c>
      <c r="AH66" s="4">
        <f t="shared" si="10"/>
        <v>0</v>
      </c>
      <c r="AJ66" s="4">
        <f t="shared" si="11"/>
        <v>107.18277259668716</v>
      </c>
      <c r="AK66" s="4">
        <f t="shared" si="12"/>
        <v>12.793110317265382</v>
      </c>
      <c r="AL66" s="4">
        <f t="shared" si="13"/>
        <v>0</v>
      </c>
    </row>
    <row r="67" spans="1:38" ht="12.75">
      <c r="A67" s="7">
        <v>640</v>
      </c>
      <c r="B67" s="8">
        <f t="shared" si="1"/>
        <v>0.2658748301262847</v>
      </c>
      <c r="C67" s="8">
        <f t="shared" si="2"/>
        <v>0.03152739056482338</v>
      </c>
      <c r="D67" s="8">
        <f t="shared" si="3"/>
        <v>0</v>
      </c>
      <c r="O67" s="2">
        <v>0</v>
      </c>
      <c r="P67" s="2">
        <f t="shared" si="4"/>
        <v>0</v>
      </c>
      <c r="S67" s="5">
        <v>0.0053</v>
      </c>
      <c r="T67" s="3">
        <v>0</v>
      </c>
      <c r="U67" s="3">
        <f t="shared" si="5"/>
        <v>0.0053</v>
      </c>
      <c r="X67" s="4">
        <v>-0.89178</v>
      </c>
      <c r="Y67" s="6">
        <v>-1.90327</v>
      </c>
      <c r="AB67" s="4">
        <f t="shared" si="14"/>
        <v>0.13743093670575257</v>
      </c>
      <c r="AC67" s="4">
        <f t="shared" si="6"/>
        <v>0.014294843181784311</v>
      </c>
      <c r="AD67">
        <v>0</v>
      </c>
      <c r="AF67" s="4">
        <f t="shared" si="8"/>
        <v>0.13576396296012916</v>
      </c>
      <c r="AG67" s="4">
        <f t="shared" si="9"/>
        <v>0.014121453340653725</v>
      </c>
      <c r="AH67" s="4">
        <f t="shared" si="10"/>
        <v>0</v>
      </c>
      <c r="AJ67" s="4">
        <f t="shared" si="11"/>
        <v>86.88893629448266</v>
      </c>
      <c r="AK67" s="4">
        <f t="shared" si="12"/>
        <v>9.037730138018384</v>
      </c>
      <c r="AL67" s="4">
        <f t="shared" si="13"/>
        <v>0</v>
      </c>
    </row>
    <row r="68" spans="1:38" ht="12.75">
      <c r="A68" s="7">
        <v>645</v>
      </c>
      <c r="B68" s="8">
        <f t="shared" si="1"/>
        <v>0.21336100562157856</v>
      </c>
      <c r="C68" s="8">
        <f t="shared" si="2"/>
        <v>0.021872585853775897</v>
      </c>
      <c r="D68" s="8">
        <f t="shared" si="3"/>
        <v>0</v>
      </c>
      <c r="O68" s="2">
        <v>0</v>
      </c>
      <c r="P68" s="2">
        <f t="shared" si="4"/>
        <v>0</v>
      </c>
      <c r="S68" s="5">
        <v>0.00424</v>
      </c>
      <c r="T68" s="3">
        <v>0</v>
      </c>
      <c r="U68" s="3">
        <f t="shared" si="5"/>
        <v>0.00424</v>
      </c>
      <c r="X68" s="4">
        <v>-0.99863</v>
      </c>
      <c r="Y68" s="6">
        <v>-2.06748</v>
      </c>
      <c r="AB68" s="4">
        <f t="shared" si="14"/>
        <v>0.10916479162505122</v>
      </c>
      <c r="AC68" s="4">
        <f t="shared" si="6"/>
        <v>0.009816388946719878</v>
      </c>
      <c r="AD68">
        <v>0</v>
      </c>
      <c r="AF68" s="4">
        <f t="shared" si="8"/>
        <v>0.10810420569787937</v>
      </c>
      <c r="AG68" s="4">
        <f t="shared" si="9"/>
        <v>0.009721018234079346</v>
      </c>
      <c r="AH68" s="4">
        <f t="shared" si="10"/>
        <v>0</v>
      </c>
      <c r="AJ68" s="4">
        <f t="shared" si="11"/>
        <v>69.7272126751322</v>
      </c>
      <c r="AK68" s="4">
        <f t="shared" si="12"/>
        <v>6.270056760981178</v>
      </c>
      <c r="AL68" s="4">
        <f t="shared" si="13"/>
        <v>0</v>
      </c>
    </row>
    <row r="69" spans="1:38" ht="12.75">
      <c r="A69" s="7">
        <v>650</v>
      </c>
      <c r="B69" s="8">
        <f t="shared" si="1"/>
        <v>0.1652009300668803</v>
      </c>
      <c r="C69" s="8">
        <f t="shared" si="2"/>
        <v>0.015496900747907308</v>
      </c>
      <c r="D69" s="8">
        <f t="shared" si="3"/>
        <v>0</v>
      </c>
      <c r="O69" s="2">
        <v>0</v>
      </c>
      <c r="P69" s="2">
        <f t="shared" si="4"/>
        <v>0</v>
      </c>
      <c r="S69" s="5">
        <v>0.00318</v>
      </c>
      <c r="T69" s="3">
        <v>0</v>
      </c>
      <c r="U69" s="3">
        <f t="shared" si="5"/>
        <v>0.00318</v>
      </c>
      <c r="X69" s="4">
        <v>-1.12017</v>
      </c>
      <c r="Y69" s="6">
        <v>-2.22219</v>
      </c>
      <c r="AB69" s="4">
        <f t="shared" si="14"/>
        <v>0.08366934834687123</v>
      </c>
      <c r="AC69" s="4">
        <f t="shared" si="6"/>
        <v>0.006884665389561451</v>
      </c>
      <c r="AD69">
        <v>0</v>
      </c>
      <c r="AF69" s="4">
        <f t="shared" si="8"/>
        <v>0.08305894041917018</v>
      </c>
      <c r="AG69" s="4">
        <f t="shared" si="9"/>
        <v>0.0068344384615837755</v>
      </c>
      <c r="AH69" s="4">
        <f t="shared" si="10"/>
        <v>0</v>
      </c>
      <c r="AJ69" s="4">
        <f t="shared" si="11"/>
        <v>53.98831127246062</v>
      </c>
      <c r="AK69" s="4">
        <f t="shared" si="12"/>
        <v>4.4423850000294545</v>
      </c>
      <c r="AL69" s="4">
        <f t="shared" si="13"/>
        <v>0</v>
      </c>
    </row>
    <row r="70" spans="1:38" ht="12.75">
      <c r="A70" s="7">
        <v>655</v>
      </c>
      <c r="B70" s="8">
        <f t="shared" si="1"/>
        <v>0.12479750545111179</v>
      </c>
      <c r="C70" s="8">
        <f t="shared" si="2"/>
        <v>0.010745740581190202</v>
      </c>
      <c r="D70" s="8">
        <f t="shared" si="3"/>
        <v>0</v>
      </c>
      <c r="O70" s="2">
        <v>0</v>
      </c>
      <c r="P70" s="2">
        <f t="shared" si="4"/>
        <v>0</v>
      </c>
      <c r="S70" s="5">
        <v>0.00106</v>
      </c>
      <c r="T70" s="3">
        <v>0</v>
      </c>
      <c r="U70" s="3">
        <f t="shared" si="5"/>
        <v>0.00106</v>
      </c>
      <c r="X70" s="4">
        <v>-1.25234</v>
      </c>
      <c r="Y70" s="6">
        <v>-2.38712</v>
      </c>
      <c r="AB70" s="4">
        <f t="shared" si="14"/>
        <v>0.06241828898304835</v>
      </c>
      <c r="AC70" s="4">
        <f t="shared" si="6"/>
        <v>0.004714399633515942</v>
      </c>
      <c r="AD70">
        <v>0</v>
      </c>
      <c r="AF70" s="4">
        <f t="shared" si="8"/>
        <v>0.06226612792434553</v>
      </c>
      <c r="AG70" s="4">
        <f t="shared" si="9"/>
        <v>0.004702907039741403</v>
      </c>
      <c r="AH70" s="4">
        <f t="shared" si="10"/>
        <v>0</v>
      </c>
      <c r="AJ70" s="4">
        <f t="shared" si="11"/>
        <v>40.78431379044632</v>
      </c>
      <c r="AK70" s="4">
        <f t="shared" si="12"/>
        <v>3.080404111030619</v>
      </c>
      <c r="AL70" s="4">
        <f t="shared" si="13"/>
        <v>0</v>
      </c>
    </row>
    <row r="71" spans="1:38" ht="12.75">
      <c r="A71" s="7">
        <v>660</v>
      </c>
      <c r="B71" s="8">
        <f t="shared" si="1"/>
        <v>0.09304371163403016</v>
      </c>
      <c r="C71" s="8">
        <f t="shared" si="2"/>
        <v>0.007325594753787914</v>
      </c>
      <c r="D71" s="8">
        <f t="shared" si="3"/>
        <v>0</v>
      </c>
      <c r="O71" s="2">
        <v>0</v>
      </c>
      <c r="P71" s="2">
        <f t="shared" si="4"/>
        <v>0</v>
      </c>
      <c r="S71" s="5">
        <v>0</v>
      </c>
      <c r="T71" s="3">
        <v>0</v>
      </c>
      <c r="U71" s="3">
        <f t="shared" si="5"/>
        <v>0</v>
      </c>
      <c r="X71" s="4">
        <v>-1.38794</v>
      </c>
      <c r="Y71" s="6">
        <v>-2.55821</v>
      </c>
      <c r="AB71" s="4">
        <f t="shared" si="14"/>
        <v>0.04607128719140596</v>
      </c>
      <c r="AC71" s="4">
        <f t="shared" si="6"/>
        <v>0.003181781095215608</v>
      </c>
      <c r="AD71">
        <v>0</v>
      </c>
      <c r="AF71" s="4">
        <f t="shared" si="8"/>
        <v>0.04607128719140596</v>
      </c>
      <c r="AG71" s="4">
        <f t="shared" si="9"/>
        <v>0.003181781095215608</v>
      </c>
      <c r="AH71" s="4">
        <f t="shared" si="10"/>
        <v>0</v>
      </c>
      <c r="AJ71" s="4">
        <f t="shared" si="11"/>
        <v>30.407049546327936</v>
      </c>
      <c r="AK71" s="4">
        <f t="shared" si="12"/>
        <v>2.099975522842301</v>
      </c>
      <c r="AL71" s="4">
        <f t="shared" si="13"/>
        <v>0</v>
      </c>
    </row>
    <row r="72" spans="1:38" ht="12.75">
      <c r="A72" s="7">
        <v>665</v>
      </c>
      <c r="B72" s="8">
        <f t="shared" si="1"/>
        <v>0.0685374391116151</v>
      </c>
      <c r="C72" s="8">
        <f t="shared" si="2"/>
        <v>0.0049875257530987965</v>
      </c>
      <c r="D72" s="8">
        <f t="shared" si="3"/>
        <v>0</v>
      </c>
      <c r="O72" s="2">
        <v>0</v>
      </c>
      <c r="P72" s="2">
        <f t="shared" si="4"/>
        <v>0</v>
      </c>
      <c r="S72" s="5">
        <v>0</v>
      </c>
      <c r="T72" s="3">
        <v>0</v>
      </c>
      <c r="U72" s="3">
        <f t="shared" si="5"/>
        <v>0</v>
      </c>
      <c r="X72" s="4">
        <v>-1.52676</v>
      </c>
      <c r="Y72" s="6">
        <v>-2.72867</v>
      </c>
      <c r="AB72" s="4">
        <f t="shared" si="14"/>
        <v>0.03368165963930514</v>
      </c>
      <c r="AC72" s="4">
        <f t="shared" si="6"/>
        <v>0.0021499821209466363</v>
      </c>
      <c r="AD72">
        <v>0</v>
      </c>
      <c r="AF72" s="4">
        <f t="shared" si="8"/>
        <v>0.03368165963930514</v>
      </c>
      <c r="AG72" s="4">
        <f t="shared" si="9"/>
        <v>0.0021499821209466363</v>
      </c>
      <c r="AH72" s="4">
        <f t="shared" si="10"/>
        <v>0</v>
      </c>
      <c r="AJ72" s="4">
        <f t="shared" si="11"/>
        <v>22.398303660137916</v>
      </c>
      <c r="AK72" s="4">
        <f t="shared" si="12"/>
        <v>1.429738110429513</v>
      </c>
      <c r="AL72" s="4">
        <f t="shared" si="13"/>
        <v>0</v>
      </c>
    </row>
    <row r="73" spans="1:38" ht="12.75">
      <c r="A73" s="7">
        <v>670</v>
      </c>
      <c r="B73" s="8">
        <f t="shared" si="1"/>
        <v>0.049886322235322904</v>
      </c>
      <c r="C73" s="8">
        <f t="shared" si="2"/>
        <v>0.0034475065004472426</v>
      </c>
      <c r="D73" s="8">
        <f t="shared" si="3"/>
        <v>0</v>
      </c>
      <c r="O73" s="2">
        <v>0</v>
      </c>
      <c r="P73" s="2">
        <f t="shared" si="4"/>
        <v>0</v>
      </c>
      <c r="S73" s="5">
        <v>0</v>
      </c>
      <c r="T73" s="3">
        <v>0</v>
      </c>
      <c r="U73" s="3">
        <f t="shared" si="5"/>
        <v>0</v>
      </c>
      <c r="X73" s="4">
        <v>-1.67004</v>
      </c>
      <c r="Y73" s="6">
        <v>-2.89245</v>
      </c>
      <c r="AB73" s="4">
        <f t="shared" si="14"/>
        <v>0.024332903853819365</v>
      </c>
      <c r="AC73" s="4">
        <f t="shared" si="6"/>
        <v>0.0014750326498573774</v>
      </c>
      <c r="AD73">
        <v>0</v>
      </c>
      <c r="AF73" s="4">
        <f t="shared" si="8"/>
        <v>0.024332903853819365</v>
      </c>
      <c r="AG73" s="4">
        <f t="shared" si="9"/>
        <v>0.0014750326498573774</v>
      </c>
      <c r="AH73" s="4">
        <f t="shared" si="10"/>
        <v>0</v>
      </c>
      <c r="AJ73" s="4">
        <f t="shared" si="11"/>
        <v>16.303045582058974</v>
      </c>
      <c r="AK73" s="4">
        <f t="shared" si="12"/>
        <v>0.9882718754044428</v>
      </c>
      <c r="AL73" s="4">
        <f t="shared" si="13"/>
        <v>0</v>
      </c>
    </row>
    <row r="74" spans="1:38" ht="12.75">
      <c r="A74" s="7">
        <v>675</v>
      </c>
      <c r="B74" s="8">
        <f t="shared" si="1"/>
        <v>0.03583796813140167</v>
      </c>
      <c r="C74" s="8">
        <f t="shared" si="2"/>
        <v>0.002383661860888294</v>
      </c>
      <c r="D74" s="8">
        <f t="shared" si="3"/>
        <v>0</v>
      </c>
      <c r="O74" s="2">
        <v>0</v>
      </c>
      <c r="P74" s="2">
        <f t="shared" si="4"/>
        <v>0</v>
      </c>
      <c r="S74" s="5">
        <v>0</v>
      </c>
      <c r="T74" s="3">
        <v>0</v>
      </c>
      <c r="U74" s="3">
        <f t="shared" si="5"/>
        <v>0</v>
      </c>
      <c r="X74" s="4">
        <v>-1.81845</v>
      </c>
      <c r="Y74" s="6">
        <v>-3.05604</v>
      </c>
      <c r="AB74" s="4">
        <f t="shared" si="14"/>
        <v>0.017351093945996876</v>
      </c>
      <c r="AC74" s="4">
        <f t="shared" si="6"/>
        <v>0.00101230694740162</v>
      </c>
      <c r="AD74">
        <v>0</v>
      </c>
      <c r="AF74" s="4">
        <f t="shared" si="8"/>
        <v>0.017351093945996876</v>
      </c>
      <c r="AG74" s="4">
        <f t="shared" si="9"/>
        <v>0.00101230694740162</v>
      </c>
      <c r="AH74" s="4">
        <f t="shared" si="10"/>
        <v>0</v>
      </c>
      <c r="AJ74" s="4">
        <f t="shared" si="11"/>
        <v>11.71198841354789</v>
      </c>
      <c r="AK74" s="4">
        <f t="shared" si="12"/>
        <v>0.6833071894960935</v>
      </c>
      <c r="AL74" s="4">
        <f t="shared" si="13"/>
        <v>0</v>
      </c>
    </row>
    <row r="75" spans="1:38" ht="12.75">
      <c r="A75" s="7">
        <v>680</v>
      </c>
      <c r="B75" s="8">
        <f t="shared" si="1"/>
        <v>0.02538929249933163</v>
      </c>
      <c r="C75" s="8">
        <f t="shared" si="2"/>
        <v>0.0016425148276848422</v>
      </c>
      <c r="D75" s="8">
        <f t="shared" si="3"/>
        <v>0</v>
      </c>
      <c r="O75" s="2">
        <v>0</v>
      </c>
      <c r="P75" s="2">
        <f t="shared" si="4"/>
        <v>0</v>
      </c>
      <c r="S75" s="5">
        <v>0</v>
      </c>
      <c r="T75" s="3">
        <v>0</v>
      </c>
      <c r="U75" s="3">
        <f t="shared" si="5"/>
        <v>0</v>
      </c>
      <c r="X75" s="4">
        <v>-1.97248</v>
      </c>
      <c r="Y75" s="6">
        <v>-3.22105</v>
      </c>
      <c r="AB75" s="4">
        <f t="shared" si="14"/>
        <v>0.012201941580425535</v>
      </c>
      <c r="AC75" s="4">
        <f t="shared" si="6"/>
        <v>0.0006924233879681552</v>
      </c>
      <c r="AD75">
        <v>0</v>
      </c>
      <c r="AF75" s="4">
        <f t="shared" si="8"/>
        <v>0.012201941580425535</v>
      </c>
      <c r="AG75" s="4">
        <f t="shared" si="9"/>
        <v>0.0006924233879681552</v>
      </c>
      <c r="AH75" s="4">
        <f t="shared" si="10"/>
        <v>0</v>
      </c>
      <c r="AJ75" s="4">
        <f t="shared" si="11"/>
        <v>8.297320274689364</v>
      </c>
      <c r="AK75" s="4">
        <f t="shared" si="12"/>
        <v>0.4708479038183455</v>
      </c>
      <c r="AL75" s="4">
        <f t="shared" si="13"/>
        <v>0</v>
      </c>
    </row>
    <row r="76" spans="1:38" ht="12.75">
      <c r="A76" s="7">
        <v>685</v>
      </c>
      <c r="B76" s="8">
        <f t="shared" si="1"/>
        <v>0.0177272933260656</v>
      </c>
      <c r="C76" s="8">
        <f t="shared" si="2"/>
        <v>0.0011248357776932683</v>
      </c>
      <c r="D76" s="8">
        <f t="shared" si="3"/>
        <v>0</v>
      </c>
      <c r="O76" s="2">
        <v>0</v>
      </c>
      <c r="P76" s="2">
        <f t="shared" si="4"/>
        <v>0</v>
      </c>
      <c r="S76" s="5">
        <v>0</v>
      </c>
      <c r="T76" s="3">
        <v>0</v>
      </c>
      <c r="U76" s="3">
        <f t="shared" si="5"/>
        <v>0</v>
      </c>
      <c r="X76" s="4">
        <v>-2.13249</v>
      </c>
      <c r="Y76" s="6">
        <v>-3.3887</v>
      </c>
      <c r="AB76" s="4">
        <f t="shared" si="14"/>
        <v>0.008457443681658905</v>
      </c>
      <c r="AC76" s="4">
        <f t="shared" si="6"/>
        <v>0.0004707278489047839</v>
      </c>
      <c r="AD76">
        <v>0</v>
      </c>
      <c r="AF76" s="4">
        <f t="shared" si="8"/>
        <v>0.008457443681658905</v>
      </c>
      <c r="AG76" s="4">
        <f t="shared" si="9"/>
        <v>0.0004707278489047839</v>
      </c>
      <c r="AH76" s="4">
        <f t="shared" si="10"/>
        <v>0</v>
      </c>
      <c r="AJ76" s="4">
        <f t="shared" si="11"/>
        <v>5.793348921936349</v>
      </c>
      <c r="AK76" s="4">
        <f t="shared" si="12"/>
        <v>0.322448576499777</v>
      </c>
      <c r="AL76" s="4">
        <f t="shared" si="13"/>
        <v>0</v>
      </c>
    </row>
    <row r="77" spans="1:38" ht="12.75">
      <c r="A77" s="7">
        <v>690</v>
      </c>
      <c r="B77" s="8">
        <f t="shared" si="1"/>
        <v>0.01217499474097423</v>
      </c>
      <c r="C77" s="8">
        <f t="shared" si="2"/>
        <v>0.0007634506946782066</v>
      </c>
      <c r="D77" s="8">
        <f t="shared" si="3"/>
        <v>0</v>
      </c>
      <c r="O77" s="2">
        <v>0</v>
      </c>
      <c r="P77" s="2">
        <f t="shared" si="4"/>
        <v>0</v>
      </c>
      <c r="S77" s="5">
        <v>0</v>
      </c>
      <c r="T77" s="3">
        <v>0</v>
      </c>
      <c r="U77" s="3">
        <f t="shared" si="5"/>
        <v>0</v>
      </c>
      <c r="X77" s="4">
        <v>-2.29941</v>
      </c>
      <c r="Y77" s="6">
        <v>-3.5602</v>
      </c>
      <c r="AB77" s="4">
        <f t="shared" si="14"/>
        <v>0.005766428968248527</v>
      </c>
      <c r="AC77" s="4">
        <f t="shared" si="6"/>
        <v>0.00031717813881793067</v>
      </c>
      <c r="AD77">
        <v>0</v>
      </c>
      <c r="AF77" s="4">
        <f t="shared" si="8"/>
        <v>0.005766428968248527</v>
      </c>
      <c r="AG77" s="4">
        <f t="shared" si="9"/>
        <v>0.00031717813881793067</v>
      </c>
      <c r="AH77" s="4">
        <f t="shared" si="10"/>
        <v>0</v>
      </c>
      <c r="AJ77" s="4">
        <f t="shared" si="11"/>
        <v>3.9788359880914834</v>
      </c>
      <c r="AK77" s="4">
        <f t="shared" si="12"/>
        <v>0.21885291578437216</v>
      </c>
      <c r="AL77" s="4">
        <f t="shared" si="13"/>
        <v>0</v>
      </c>
    </row>
    <row r="78" spans="1:38" ht="12.75">
      <c r="A78" s="7">
        <v>695</v>
      </c>
      <c r="B78" s="8">
        <f t="shared" si="1"/>
        <v>0.008475061790958216</v>
      </c>
      <c r="C78" s="8">
        <f t="shared" si="2"/>
        <v>0.0005271186423732692</v>
      </c>
      <c r="D78" s="8">
        <f t="shared" si="3"/>
        <v>0</v>
      </c>
      <c r="O78" s="2">
        <v>0</v>
      </c>
      <c r="P78" s="2">
        <f t="shared" si="4"/>
        <v>0</v>
      </c>
      <c r="S78" s="5">
        <v>0</v>
      </c>
      <c r="T78" s="3">
        <v>0</v>
      </c>
      <c r="U78" s="3">
        <f t="shared" si="5"/>
        <v>0</v>
      </c>
      <c r="X78" s="4">
        <v>-2.46026</v>
      </c>
      <c r="Y78" s="6">
        <v>-3.72423</v>
      </c>
      <c r="AB78" s="4">
        <f t="shared" si="14"/>
        <v>0.003985155974295718</v>
      </c>
      <c r="AC78" s="4">
        <f t="shared" si="6"/>
        <v>0.00021741770838290542</v>
      </c>
      <c r="AD78">
        <v>0</v>
      </c>
      <c r="AF78" s="4">
        <f t="shared" si="8"/>
        <v>0.003985155974295718</v>
      </c>
      <c r="AG78" s="4">
        <f t="shared" si="9"/>
        <v>0.00021741770838290542</v>
      </c>
      <c r="AH78" s="4">
        <f t="shared" si="10"/>
        <v>0</v>
      </c>
      <c r="AJ78" s="4">
        <f t="shared" si="11"/>
        <v>2.7696834021355237</v>
      </c>
      <c r="AK78" s="4">
        <f t="shared" si="12"/>
        <v>0.15110530732611926</v>
      </c>
      <c r="AL78" s="4">
        <f t="shared" si="13"/>
        <v>0</v>
      </c>
    </row>
    <row r="79" spans="1:38" ht="12.75">
      <c r="A79" s="7">
        <v>700</v>
      </c>
      <c r="B79" s="8">
        <f t="shared" si="1"/>
        <v>0.005899892628895066</v>
      </c>
      <c r="C79" s="8">
        <f t="shared" si="2"/>
        <v>0.0003664765886015573</v>
      </c>
      <c r="D79" s="8">
        <f t="shared" si="3"/>
        <v>0</v>
      </c>
      <c r="O79" s="2">
        <v>0</v>
      </c>
      <c r="P79" s="2">
        <f t="shared" si="4"/>
        <v>0</v>
      </c>
      <c r="S79" s="5">
        <v>0</v>
      </c>
      <c r="T79" s="3">
        <v>0</v>
      </c>
      <c r="U79" s="3">
        <f t="shared" si="5"/>
        <v>0</v>
      </c>
      <c r="X79" s="4">
        <v>-2.62094</v>
      </c>
      <c r="Y79" s="6">
        <v>-3.88522</v>
      </c>
      <c r="AB79" s="4">
        <f t="shared" si="14"/>
        <v>0.0027544400419704518</v>
      </c>
      <c r="AC79" s="4">
        <f t="shared" si="6"/>
        <v>0.00015007886568041418</v>
      </c>
      <c r="AD79">
        <v>0</v>
      </c>
      <c r="AF79" s="4">
        <f t="shared" si="8"/>
        <v>0.0027544400419704518</v>
      </c>
      <c r="AG79" s="4">
        <f t="shared" si="9"/>
        <v>0.00015007886568041418</v>
      </c>
      <c r="AH79" s="4">
        <f t="shared" si="10"/>
        <v>0</v>
      </c>
      <c r="AJ79" s="4">
        <f t="shared" si="11"/>
        <v>1.9281080293793162</v>
      </c>
      <c r="AK79" s="4">
        <f t="shared" si="12"/>
        <v>0.10505520597628992</v>
      </c>
      <c r="AL79" s="4">
        <f t="shared" si="13"/>
        <v>0</v>
      </c>
    </row>
    <row r="80" spans="1:38" ht="12.75">
      <c r="A80" s="7">
        <v>705</v>
      </c>
      <c r="B80" s="8">
        <f t="shared" si="1"/>
        <v>0.004092999282803105</v>
      </c>
      <c r="C80" s="8">
        <f t="shared" si="2"/>
        <v>0.0002542186786693467</v>
      </c>
      <c r="D80" s="8">
        <f t="shared" si="3"/>
        <v>0</v>
      </c>
      <c r="O80" s="2">
        <v>0</v>
      </c>
      <c r="P80" s="2">
        <f t="shared" si="4"/>
        <v>0</v>
      </c>
      <c r="S80" s="5">
        <v>0</v>
      </c>
      <c r="T80" s="3">
        <v>0</v>
      </c>
      <c r="U80" s="3">
        <f t="shared" si="5"/>
        <v>0</v>
      </c>
      <c r="X80" s="4">
        <v>-2.78302</v>
      </c>
      <c r="Y80" s="6">
        <v>-4.04716</v>
      </c>
      <c r="AB80" s="4">
        <f t="shared" si="14"/>
        <v>0.001897316601006671</v>
      </c>
      <c r="AC80" s="4">
        <f t="shared" si="6"/>
        <v>0.00010336884950490344</v>
      </c>
      <c r="AD80">
        <v>0</v>
      </c>
      <c r="AF80" s="4">
        <f t="shared" si="8"/>
        <v>0.001897316601006671</v>
      </c>
      <c r="AG80" s="4">
        <f t="shared" si="9"/>
        <v>0.00010336884950490344</v>
      </c>
      <c r="AH80" s="4">
        <f t="shared" si="10"/>
        <v>0</v>
      </c>
      <c r="AJ80" s="4">
        <f t="shared" si="11"/>
        <v>1.3376082037097032</v>
      </c>
      <c r="AK80" s="4">
        <f t="shared" si="12"/>
        <v>0.07287503890095692</v>
      </c>
      <c r="AL80" s="4">
        <f t="shared" si="13"/>
        <v>0</v>
      </c>
    </row>
    <row r="81" spans="1:38" ht="12.75">
      <c r="A81" s="7">
        <v>710</v>
      </c>
      <c r="B81" s="8">
        <f t="shared" si="1"/>
        <v>0.0028055799836426746</v>
      </c>
      <c r="C81" s="8">
        <f t="shared" si="2"/>
        <v>0.00017495396798780871</v>
      </c>
      <c r="D81" s="8">
        <f t="shared" si="3"/>
        <v>0</v>
      </c>
      <c r="O81" s="2">
        <v>0</v>
      </c>
      <c r="P81" s="2">
        <f t="shared" si="4"/>
        <v>0</v>
      </c>
      <c r="S81" s="5">
        <v>0</v>
      </c>
      <c r="T81" s="3">
        <v>0</v>
      </c>
      <c r="U81" s="3">
        <f t="shared" si="5"/>
        <v>0</v>
      </c>
      <c r="X81" s="4">
        <v>-2.95024</v>
      </c>
      <c r="Y81" s="6">
        <v>-4.21252</v>
      </c>
      <c r="AB81" s="4">
        <f t="shared" si="14"/>
        <v>0.0012913725804151177</v>
      </c>
      <c r="AC81" s="4">
        <f t="shared" si="6"/>
        <v>7.063773914028904E-05</v>
      </c>
      <c r="AD81">
        <v>0</v>
      </c>
      <c r="AF81" s="4">
        <f t="shared" si="8"/>
        <v>0.0012913725804151177</v>
      </c>
      <c r="AG81" s="4">
        <f t="shared" si="9"/>
        <v>7.063773914028904E-05</v>
      </c>
      <c r="AH81" s="4">
        <f t="shared" si="10"/>
        <v>0</v>
      </c>
      <c r="AJ81" s="4">
        <f t="shared" si="11"/>
        <v>0.9168745320947336</v>
      </c>
      <c r="AK81" s="4">
        <f t="shared" si="12"/>
        <v>0.050152794789605215</v>
      </c>
      <c r="AL81" s="4">
        <f t="shared" si="13"/>
        <v>0</v>
      </c>
    </row>
    <row r="82" spans="1:38" ht="12.75">
      <c r="A82" s="7">
        <v>715</v>
      </c>
      <c r="B82" s="8">
        <f aca="true" t="shared" si="15" ref="B82:B95">AJ82/MAX(AJ$17:AJ$95)</f>
        <v>0.0019213662106409759</v>
      </c>
      <c r="C82" s="8">
        <f aca="true" t="shared" si="16" ref="C82:C95">AK82/MAX(AK$17:AK$95)</f>
        <v>0.00012098911376924598</v>
      </c>
      <c r="D82" s="8">
        <f aca="true" t="shared" si="17" ref="D82:D95">AL82/MAX(AL$17:AL$95)</f>
        <v>0</v>
      </c>
      <c r="O82" s="2">
        <v>0</v>
      </c>
      <c r="P82" s="2">
        <f aca="true" t="shared" si="18" ref="P82:P95">O82*0.485*EXP(-$B$10/6.132)</f>
        <v>0</v>
      </c>
      <c r="S82" s="5">
        <v>0</v>
      </c>
      <c r="T82" s="3">
        <v>0</v>
      </c>
      <c r="U82" s="3">
        <f aca="true" t="shared" si="19" ref="U82:U95">IF($B$9&lt;=60,S82*(1+0.02*($B$9-32))+T82,S82*(1.56+0.0667*($B$9-60))+T82)</f>
        <v>0</v>
      </c>
      <c r="X82" s="4">
        <v>-3.11779</v>
      </c>
      <c r="Y82" s="6">
        <v>-4.37575</v>
      </c>
      <c r="AB82" s="4">
        <f t="shared" si="14"/>
        <v>0.0008781958130866796</v>
      </c>
      <c r="AC82" s="4">
        <f t="shared" si="14"/>
        <v>4.850780201026694E-05</v>
      </c>
      <c r="AD82">
        <v>0</v>
      </c>
      <c r="AF82" s="4">
        <f aca="true" t="shared" si="20" ref="AF82:AF95">AB82*10^(-$P82-$U82)</f>
        <v>0.0008781958130866796</v>
      </c>
      <c r="AG82" s="4">
        <f aca="true" t="shared" si="21" ref="AG82:AG95">AC82*10^(-$P82-$U82)</f>
        <v>4.850780201026694E-05</v>
      </c>
      <c r="AH82" s="4">
        <f aca="true" t="shared" si="22" ref="AH82:AH95">AD82*10^(-$P82-$U82)</f>
        <v>0</v>
      </c>
      <c r="AJ82" s="4">
        <f aca="true" t="shared" si="23" ref="AJ82:AJ95">AF82*$A82</f>
        <v>0.6279100063569759</v>
      </c>
      <c r="AK82" s="4">
        <f aca="true" t="shared" si="24" ref="AK82:AK95">AG82*$A82</f>
        <v>0.034683078437340864</v>
      </c>
      <c r="AL82" s="4">
        <f aca="true" t="shared" si="25" ref="AL82:AL95">AH82*$A82</f>
        <v>0</v>
      </c>
    </row>
    <row r="83" spans="1:38" ht="12.75">
      <c r="A83" s="7">
        <v>720</v>
      </c>
      <c r="B83" s="8">
        <f t="shared" si="15"/>
        <v>0.0013274143424184355</v>
      </c>
      <c r="C83" s="8">
        <f t="shared" si="16"/>
        <v>8.4437619996665E-05</v>
      </c>
      <c r="D83" s="8">
        <f t="shared" si="17"/>
        <v>0</v>
      </c>
      <c r="O83" s="2">
        <v>0</v>
      </c>
      <c r="P83" s="2">
        <f t="shared" si="18"/>
        <v>0</v>
      </c>
      <c r="S83" s="5">
        <v>0</v>
      </c>
      <c r="T83" s="3">
        <v>0</v>
      </c>
      <c r="U83" s="3">
        <f t="shared" si="19"/>
        <v>0</v>
      </c>
      <c r="X83" s="4">
        <v>-3.28148</v>
      </c>
      <c r="Y83" s="6">
        <v>-4.53499</v>
      </c>
      <c r="AB83" s="4">
        <f t="shared" si="14"/>
        <v>0.0006025058450959131</v>
      </c>
      <c r="AC83" s="4">
        <f t="shared" si="14"/>
        <v>3.361822887948396E-05</v>
      </c>
      <c r="AD83">
        <v>0</v>
      </c>
      <c r="AF83" s="4">
        <f t="shared" si="20"/>
        <v>0.0006025058450959131</v>
      </c>
      <c r="AG83" s="4">
        <f t="shared" si="21"/>
        <v>3.361822887948396E-05</v>
      </c>
      <c r="AH83" s="4">
        <f t="shared" si="22"/>
        <v>0</v>
      </c>
      <c r="AJ83" s="4">
        <f t="shared" si="23"/>
        <v>0.43380420846905743</v>
      </c>
      <c r="AK83" s="4">
        <f t="shared" si="24"/>
        <v>0.02420512479322845</v>
      </c>
      <c r="AL83" s="4">
        <f t="shared" si="25"/>
        <v>0</v>
      </c>
    </row>
    <row r="84" spans="1:38" ht="12.75">
      <c r="A84" s="7">
        <v>725</v>
      </c>
      <c r="B84" s="8">
        <f t="shared" si="15"/>
        <v>0.000918148640269649</v>
      </c>
      <c r="C84" s="8">
        <f t="shared" si="16"/>
        <v>5.9121264970713616E-05</v>
      </c>
      <c r="D84" s="8">
        <f t="shared" si="17"/>
        <v>0</v>
      </c>
      <c r="O84" s="2">
        <v>0</v>
      </c>
      <c r="P84" s="2">
        <f t="shared" si="18"/>
        <v>0</v>
      </c>
      <c r="S84" s="5">
        <v>0</v>
      </c>
      <c r="T84" s="3">
        <v>0</v>
      </c>
      <c r="U84" s="3">
        <f t="shared" si="19"/>
        <v>0</v>
      </c>
      <c r="X84" s="4">
        <v>-3.44462</v>
      </c>
      <c r="Y84" s="6">
        <v>-4.69279</v>
      </c>
      <c r="AB84" s="4">
        <f t="shared" si="14"/>
        <v>0.00041386837700962964</v>
      </c>
      <c r="AC84" s="4">
        <f t="shared" si="14"/>
        <v>2.3376368979088902E-05</v>
      </c>
      <c r="AD84">
        <v>0</v>
      </c>
      <c r="AF84" s="4">
        <f t="shared" si="20"/>
        <v>0.00041386837700962964</v>
      </c>
      <c r="AG84" s="4">
        <f t="shared" si="21"/>
        <v>2.3376368979088902E-05</v>
      </c>
      <c r="AH84" s="4">
        <f t="shared" si="22"/>
        <v>0</v>
      </c>
      <c r="AJ84" s="4">
        <f t="shared" si="23"/>
        <v>0.3000545733319815</v>
      </c>
      <c r="AK84" s="4">
        <f t="shared" si="24"/>
        <v>0.016947867509839454</v>
      </c>
      <c r="AL84" s="4">
        <f t="shared" si="25"/>
        <v>0</v>
      </c>
    </row>
    <row r="85" spans="1:38" ht="12.75">
      <c r="A85" s="7">
        <v>730</v>
      </c>
      <c r="B85" s="8">
        <f t="shared" si="15"/>
        <v>0.0006396399002640881</v>
      </c>
      <c r="C85" s="8">
        <f t="shared" si="16"/>
        <v>4.173689035855795E-05</v>
      </c>
      <c r="D85" s="8">
        <f t="shared" si="17"/>
        <v>0</v>
      </c>
      <c r="O85" s="2">
        <v>0</v>
      </c>
      <c r="P85" s="2">
        <f t="shared" si="18"/>
        <v>0</v>
      </c>
      <c r="S85" s="5">
        <v>0</v>
      </c>
      <c r="T85" s="3">
        <v>0</v>
      </c>
      <c r="U85" s="3">
        <f t="shared" si="19"/>
        <v>0</v>
      </c>
      <c r="X85" s="4">
        <v>-3.60461</v>
      </c>
      <c r="Y85" s="6">
        <v>-4.847</v>
      </c>
      <c r="AB85" s="4">
        <f t="shared" si="14"/>
        <v>0.0002863518161424494</v>
      </c>
      <c r="AC85" s="4">
        <f t="shared" si="14"/>
        <v>1.6389608167188818E-05</v>
      </c>
      <c r="AD85">
        <v>0</v>
      </c>
      <c r="AF85" s="4">
        <f t="shared" si="20"/>
        <v>0.0002863518161424494</v>
      </c>
      <c r="AG85" s="4">
        <f t="shared" si="21"/>
        <v>1.6389608167188818E-05</v>
      </c>
      <c r="AH85" s="4">
        <f t="shared" si="22"/>
        <v>0</v>
      </c>
      <c r="AJ85" s="4">
        <f t="shared" si="23"/>
        <v>0.20903682578398808</v>
      </c>
      <c r="AK85" s="4">
        <f t="shared" si="24"/>
        <v>0.011964413962047837</v>
      </c>
      <c r="AL85" s="4">
        <f t="shared" si="25"/>
        <v>0</v>
      </c>
    </row>
    <row r="86" spans="1:38" ht="12.75">
      <c r="A86" s="7">
        <v>735</v>
      </c>
      <c r="B86" s="8">
        <f t="shared" si="15"/>
        <v>0.0004462200982263183</v>
      </c>
      <c r="C86" s="8">
        <f t="shared" si="16"/>
        <v>2.952878825329853E-05</v>
      </c>
      <c r="D86" s="8">
        <f t="shared" si="17"/>
        <v>0</v>
      </c>
      <c r="O86" s="2">
        <v>0</v>
      </c>
      <c r="P86" s="2">
        <f t="shared" si="18"/>
        <v>0</v>
      </c>
      <c r="S86" s="5">
        <v>0</v>
      </c>
      <c r="T86" s="3">
        <v>0</v>
      </c>
      <c r="U86" s="3">
        <f t="shared" si="19"/>
        <v>0</v>
      </c>
      <c r="X86" s="4">
        <v>-3.76398</v>
      </c>
      <c r="Y86" s="6">
        <v>-5.00024</v>
      </c>
      <c r="AB86" s="4">
        <f t="shared" si="14"/>
        <v>0.0001984033694939491</v>
      </c>
      <c r="AC86" s="4">
        <f t="shared" si="14"/>
        <v>1.1516741766137706E-05</v>
      </c>
      <c r="AD86">
        <v>0</v>
      </c>
      <c r="AF86" s="4">
        <f t="shared" si="20"/>
        <v>0.0001984033694939491</v>
      </c>
      <c r="AG86" s="4">
        <f t="shared" si="21"/>
        <v>1.1516741766137706E-05</v>
      </c>
      <c r="AH86" s="4">
        <f t="shared" si="22"/>
        <v>0</v>
      </c>
      <c r="AJ86" s="4">
        <f t="shared" si="23"/>
        <v>0.1458264765780526</v>
      </c>
      <c r="AK86" s="4">
        <f t="shared" si="24"/>
        <v>0.008464805198111214</v>
      </c>
      <c r="AL86" s="4">
        <f t="shared" si="25"/>
        <v>0</v>
      </c>
    </row>
    <row r="87" spans="1:38" ht="12.75">
      <c r="A87" s="7">
        <v>740</v>
      </c>
      <c r="B87" s="8">
        <f t="shared" si="15"/>
        <v>0.00031099740745791553</v>
      </c>
      <c r="C87" s="8">
        <f t="shared" si="16"/>
        <v>2.0952253722919473E-05</v>
      </c>
      <c r="D87" s="8">
        <f t="shared" si="17"/>
        <v>0</v>
      </c>
      <c r="O87" s="2">
        <v>0</v>
      </c>
      <c r="P87" s="2">
        <f t="shared" si="18"/>
        <v>0</v>
      </c>
      <c r="S87" s="5">
        <v>0</v>
      </c>
      <c r="T87" s="3">
        <v>0</v>
      </c>
      <c r="U87" s="3">
        <f t="shared" si="19"/>
        <v>0</v>
      </c>
      <c r="X87" s="4">
        <v>-3.92373</v>
      </c>
      <c r="Y87" s="6">
        <v>-5.1522</v>
      </c>
      <c r="AB87" s="4">
        <f t="shared" si="14"/>
        <v>0.00013734482618332766</v>
      </c>
      <c r="AC87" s="4">
        <f t="shared" si="14"/>
        <v>8.11652942300789E-06</v>
      </c>
      <c r="AD87">
        <v>0</v>
      </c>
      <c r="AF87" s="4">
        <f t="shared" si="20"/>
        <v>0.00013734482618332766</v>
      </c>
      <c r="AG87" s="4">
        <f t="shared" si="21"/>
        <v>8.11652942300789E-06</v>
      </c>
      <c r="AH87" s="4">
        <f t="shared" si="22"/>
        <v>0</v>
      </c>
      <c r="AJ87" s="4">
        <f t="shared" si="23"/>
        <v>0.10163517137566247</v>
      </c>
      <c r="AK87" s="4">
        <f t="shared" si="24"/>
        <v>0.0060062317730258385</v>
      </c>
      <c r="AL87" s="4">
        <f t="shared" si="25"/>
        <v>0</v>
      </c>
    </row>
    <row r="88" spans="1:38" ht="12.75">
      <c r="A88" s="7">
        <v>745</v>
      </c>
      <c r="B88" s="8">
        <f t="shared" si="15"/>
        <v>0.0002194169865255627</v>
      </c>
      <c r="C88" s="8">
        <f t="shared" si="16"/>
        <v>1.5093355419624453E-05</v>
      </c>
      <c r="D88" s="8">
        <f t="shared" si="17"/>
        <v>0</v>
      </c>
      <c r="O88" s="2">
        <v>0</v>
      </c>
      <c r="P88" s="2">
        <f t="shared" si="18"/>
        <v>0</v>
      </c>
      <c r="S88" s="5">
        <v>0</v>
      </c>
      <c r="T88" s="3">
        <v>0</v>
      </c>
      <c r="U88" s="3">
        <f t="shared" si="19"/>
        <v>0</v>
      </c>
      <c r="X88" s="4">
        <v>-4.07815</v>
      </c>
      <c r="Y88" s="6">
        <v>-5.29757</v>
      </c>
      <c r="AB88" s="4">
        <f t="shared" si="14"/>
        <v>9.625010867708728E-05</v>
      </c>
      <c r="AC88" s="4">
        <f t="shared" si="14"/>
        <v>5.807655792278155E-06</v>
      </c>
      <c r="AD88">
        <v>0</v>
      </c>
      <c r="AF88" s="4">
        <f t="shared" si="20"/>
        <v>9.625010867708728E-05</v>
      </c>
      <c r="AG88" s="4">
        <f t="shared" si="21"/>
        <v>5.807655792278155E-06</v>
      </c>
      <c r="AH88" s="4">
        <f t="shared" si="22"/>
        <v>0</v>
      </c>
      <c r="AJ88" s="4">
        <f t="shared" si="23"/>
        <v>0.07170633096443002</v>
      </c>
      <c r="AK88" s="4">
        <f t="shared" si="24"/>
        <v>0.004326703565247225</v>
      </c>
      <c r="AL88" s="4">
        <f t="shared" si="25"/>
        <v>0</v>
      </c>
    </row>
    <row r="89" spans="1:38" ht="12.75">
      <c r="A89" s="7">
        <v>750</v>
      </c>
      <c r="B89" s="8">
        <f t="shared" si="15"/>
        <v>0.00015461139847983374</v>
      </c>
      <c r="C89" s="8">
        <f t="shared" si="16"/>
        <v>1.0854283231382297E-05</v>
      </c>
      <c r="D89" s="8">
        <f t="shared" si="17"/>
        <v>0</v>
      </c>
      <c r="O89" s="2">
        <v>0</v>
      </c>
      <c r="P89" s="2">
        <f t="shared" si="18"/>
        <v>0</v>
      </c>
      <c r="S89" s="5">
        <v>0</v>
      </c>
      <c r="T89" s="3">
        <v>0</v>
      </c>
      <c r="U89" s="3">
        <f t="shared" si="19"/>
        <v>0</v>
      </c>
      <c r="X89" s="4">
        <v>-4.23309</v>
      </c>
      <c r="Y89" s="6">
        <v>-5.44366</v>
      </c>
      <c r="AB89" s="4">
        <f t="shared" si="14"/>
        <v>6.737014780744399E-05</v>
      </c>
      <c r="AC89" s="4">
        <f t="shared" si="14"/>
        <v>4.148692335115278E-06</v>
      </c>
      <c r="AD89">
        <v>0</v>
      </c>
      <c r="AF89" s="4">
        <f t="shared" si="20"/>
        <v>6.737014780744399E-05</v>
      </c>
      <c r="AG89" s="4">
        <f t="shared" si="21"/>
        <v>4.148692335115278E-06</v>
      </c>
      <c r="AH89" s="4">
        <f t="shared" si="22"/>
        <v>0</v>
      </c>
      <c r="AJ89" s="4">
        <f t="shared" si="23"/>
        <v>0.050527610855582994</v>
      </c>
      <c r="AK89" s="4">
        <f t="shared" si="24"/>
        <v>0.0031115192513364587</v>
      </c>
      <c r="AL89" s="4">
        <f t="shared" si="25"/>
        <v>0</v>
      </c>
    </row>
    <row r="90" spans="1:38" ht="12.75">
      <c r="A90" s="7">
        <v>755</v>
      </c>
      <c r="B90" s="8">
        <f t="shared" si="15"/>
        <v>0.00010955230736247626</v>
      </c>
      <c r="C90" s="8">
        <f t="shared" si="16"/>
        <v>7.847423522577194E-06</v>
      </c>
      <c r="D90" s="8">
        <f t="shared" si="17"/>
        <v>0</v>
      </c>
      <c r="O90" s="2">
        <v>0</v>
      </c>
      <c r="P90" s="2">
        <f t="shared" si="18"/>
        <v>0</v>
      </c>
      <c r="S90" s="5">
        <v>0</v>
      </c>
      <c r="T90" s="3">
        <v>0</v>
      </c>
      <c r="U90" s="3">
        <f t="shared" si="19"/>
        <v>0</v>
      </c>
      <c r="X90" s="4">
        <v>-4.3856</v>
      </c>
      <c r="Y90" s="6">
        <v>-5.58742</v>
      </c>
      <c r="AB90" s="4">
        <f t="shared" si="14"/>
        <v>4.7420030884759434E-05</v>
      </c>
      <c r="AC90" s="4">
        <f t="shared" si="14"/>
        <v>2.9795555234191085E-06</v>
      </c>
      <c r="AD90">
        <v>0</v>
      </c>
      <c r="AF90" s="4">
        <f t="shared" si="20"/>
        <v>4.7420030884759434E-05</v>
      </c>
      <c r="AG90" s="4">
        <f t="shared" si="21"/>
        <v>2.9795555234191085E-06</v>
      </c>
      <c r="AH90" s="4">
        <f t="shared" si="22"/>
        <v>0</v>
      </c>
      <c r="AJ90" s="4">
        <f t="shared" si="23"/>
        <v>0.03580212331799337</v>
      </c>
      <c r="AK90" s="4">
        <f t="shared" si="24"/>
        <v>0.002249564420181427</v>
      </c>
      <c r="AL90" s="4">
        <f t="shared" si="25"/>
        <v>0</v>
      </c>
    </row>
    <row r="91" spans="1:38" ht="12.75">
      <c r="A91" s="7">
        <v>760</v>
      </c>
      <c r="B91" s="8">
        <f t="shared" si="15"/>
        <v>7.802273708310373E-05</v>
      </c>
      <c r="C91" s="8">
        <f t="shared" si="16"/>
        <v>5.708919405983352E-06</v>
      </c>
      <c r="D91" s="8">
        <f t="shared" si="17"/>
        <v>0</v>
      </c>
      <c r="O91" s="2">
        <v>0</v>
      </c>
      <c r="P91" s="2">
        <f t="shared" si="18"/>
        <v>0</v>
      </c>
      <c r="S91" s="5">
        <v>0</v>
      </c>
      <c r="T91" s="3">
        <v>0</v>
      </c>
      <c r="U91" s="3">
        <f t="shared" si="19"/>
        <v>0</v>
      </c>
      <c r="X91" s="4">
        <v>-4.53587</v>
      </c>
      <c r="Y91" s="6">
        <v>-5.72846</v>
      </c>
      <c r="AB91" s="4">
        <f t="shared" si="14"/>
        <v>3.355017921657932E-05</v>
      </c>
      <c r="AC91" s="4">
        <f t="shared" si="14"/>
        <v>2.153335311505522E-06</v>
      </c>
      <c r="AD91">
        <v>0</v>
      </c>
      <c r="AF91" s="4">
        <f t="shared" si="20"/>
        <v>3.355017921657932E-05</v>
      </c>
      <c r="AG91" s="4">
        <f t="shared" si="21"/>
        <v>2.153335311505522E-06</v>
      </c>
      <c r="AH91" s="4">
        <f t="shared" si="22"/>
        <v>0</v>
      </c>
      <c r="AJ91" s="4">
        <f t="shared" si="23"/>
        <v>0.025498136204600286</v>
      </c>
      <c r="AK91" s="4">
        <f t="shared" si="24"/>
        <v>0.0016365348367441968</v>
      </c>
      <c r="AL91" s="4">
        <f t="shared" si="25"/>
        <v>0</v>
      </c>
    </row>
    <row r="92" spans="1:38" ht="12.75">
      <c r="A92" s="7">
        <v>765</v>
      </c>
      <c r="B92" s="8">
        <f t="shared" si="15"/>
        <v>5.5649484736940185E-05</v>
      </c>
      <c r="C92" s="8">
        <f t="shared" si="16"/>
        <v>4.15309518194336E-06</v>
      </c>
      <c r="D92" s="8">
        <f t="shared" si="17"/>
        <v>0</v>
      </c>
      <c r="O92" s="2">
        <v>0</v>
      </c>
      <c r="P92" s="2">
        <f t="shared" si="18"/>
        <v>0</v>
      </c>
      <c r="S92" s="5">
        <v>0</v>
      </c>
      <c r="T92" s="3">
        <v>0</v>
      </c>
      <c r="U92" s="3">
        <f t="shared" si="19"/>
        <v>0</v>
      </c>
      <c r="X92" s="4">
        <v>-4.68548</v>
      </c>
      <c r="Y92" s="6">
        <v>-5.86949</v>
      </c>
      <c r="AB92" s="4">
        <f t="shared" si="14"/>
        <v>2.3773162967422046E-05</v>
      </c>
      <c r="AC92" s="4">
        <f t="shared" si="14"/>
        <v>1.5562586984652071E-06</v>
      </c>
      <c r="AD92">
        <v>0</v>
      </c>
      <c r="AF92" s="4">
        <f t="shared" si="20"/>
        <v>2.3773162967422046E-05</v>
      </c>
      <c r="AG92" s="4">
        <f t="shared" si="21"/>
        <v>1.5562586984652071E-06</v>
      </c>
      <c r="AH92" s="4">
        <f t="shared" si="22"/>
        <v>0</v>
      </c>
      <c r="AJ92" s="4">
        <f t="shared" si="23"/>
        <v>0.018186469670077865</v>
      </c>
      <c r="AK92" s="4">
        <f t="shared" si="24"/>
        <v>0.0011905379043258835</v>
      </c>
      <c r="AL92" s="4">
        <f t="shared" si="25"/>
        <v>0</v>
      </c>
    </row>
    <row r="93" spans="1:38" ht="12.75">
      <c r="A93" s="7">
        <v>770</v>
      </c>
      <c r="B93" s="8">
        <f t="shared" si="15"/>
        <v>3.9945873132332194E-05</v>
      </c>
      <c r="C93" s="8">
        <f t="shared" si="16"/>
        <v>3.0364159705176637E-06</v>
      </c>
      <c r="D93" s="8">
        <f t="shared" si="17"/>
        <v>0</v>
      </c>
      <c r="O93" s="2">
        <v>0</v>
      </c>
      <c r="P93" s="2">
        <f t="shared" si="18"/>
        <v>0</v>
      </c>
      <c r="S93" s="5">
        <v>0</v>
      </c>
      <c r="T93" s="3">
        <v>0</v>
      </c>
      <c r="U93" s="3">
        <f t="shared" si="19"/>
        <v>0</v>
      </c>
      <c r="X93" s="4">
        <v>-4.8323</v>
      </c>
      <c r="Y93" s="6">
        <v>-6.00833</v>
      </c>
      <c r="AB93" s="4">
        <f t="shared" si="14"/>
        <v>1.695385436928376E-05</v>
      </c>
      <c r="AC93" s="4">
        <f t="shared" si="14"/>
        <v>1.13042534022334E-06</v>
      </c>
      <c r="AD93">
        <v>0</v>
      </c>
      <c r="AF93" s="4">
        <f t="shared" si="20"/>
        <v>1.695385436928376E-05</v>
      </c>
      <c r="AG93" s="4">
        <f t="shared" si="21"/>
        <v>1.13042534022334E-06</v>
      </c>
      <c r="AH93" s="4">
        <f t="shared" si="22"/>
        <v>0</v>
      </c>
      <c r="AJ93" s="4">
        <f t="shared" si="23"/>
        <v>0.013054467864348496</v>
      </c>
      <c r="AK93" s="4">
        <f t="shared" si="24"/>
        <v>0.0008704275119719718</v>
      </c>
      <c r="AL93" s="4">
        <f t="shared" si="25"/>
        <v>0</v>
      </c>
    </row>
    <row r="94" spans="1:38" ht="12.75">
      <c r="A94" s="7">
        <v>775</v>
      </c>
      <c r="B94" s="8">
        <f t="shared" si="15"/>
        <v>2.862819427853403E-05</v>
      </c>
      <c r="C94" s="8">
        <f t="shared" si="16"/>
        <v>2.218003931735256E-06</v>
      </c>
      <c r="D94" s="8">
        <f t="shared" si="17"/>
        <v>0</v>
      </c>
      <c r="O94" s="2">
        <v>0</v>
      </c>
      <c r="P94" s="2">
        <f t="shared" si="18"/>
        <v>0</v>
      </c>
      <c r="S94" s="5">
        <v>0</v>
      </c>
      <c r="T94" s="3">
        <v>0</v>
      </c>
      <c r="U94" s="3">
        <f t="shared" si="19"/>
        <v>0</v>
      </c>
      <c r="X94" s="4">
        <v>-4.97979</v>
      </c>
      <c r="Y94" s="6">
        <v>-6.14754</v>
      </c>
      <c r="AB94" s="4">
        <f t="shared" si="14"/>
        <v>1.2072007829044828E-05</v>
      </c>
      <c r="AC94" s="4">
        <f t="shared" si="14"/>
        <v>8.204119009702637E-07</v>
      </c>
      <c r="AD94">
        <v>0</v>
      </c>
      <c r="AF94" s="4">
        <f t="shared" si="20"/>
        <v>1.2072007829044828E-05</v>
      </c>
      <c r="AG94" s="4">
        <f t="shared" si="21"/>
        <v>8.204119009702637E-07</v>
      </c>
      <c r="AH94" s="4">
        <f t="shared" si="22"/>
        <v>0</v>
      </c>
      <c r="AJ94" s="4">
        <f t="shared" si="23"/>
        <v>0.009355806067509742</v>
      </c>
      <c r="AK94" s="4">
        <f t="shared" si="24"/>
        <v>0.0006358192232519544</v>
      </c>
      <c r="AL94" s="4">
        <f t="shared" si="25"/>
        <v>0</v>
      </c>
    </row>
    <row r="95" spans="1:38" ht="12.75">
      <c r="A95" s="7">
        <v>780</v>
      </c>
      <c r="B95" s="8">
        <f t="shared" si="15"/>
        <v>2.074042208559653E-05</v>
      </c>
      <c r="C95" s="8">
        <f t="shared" si="16"/>
        <v>1.6395144898175648E-06</v>
      </c>
      <c r="D95" s="8">
        <f t="shared" si="17"/>
        <v>0</v>
      </c>
      <c r="O95" s="2">
        <v>0</v>
      </c>
      <c r="P95" s="2">
        <f t="shared" si="18"/>
        <v>0</v>
      </c>
      <c r="S95" s="5">
        <v>0</v>
      </c>
      <c r="T95" s="3">
        <v>0</v>
      </c>
      <c r="U95" s="3">
        <f t="shared" si="19"/>
        <v>0</v>
      </c>
      <c r="X95" s="4">
        <v>-5.12256</v>
      </c>
      <c r="Y95" s="6">
        <v>-6.28158</v>
      </c>
      <c r="AB95" s="4">
        <f t="shared" si="14"/>
        <v>8.689809240070012E-06</v>
      </c>
      <c r="AC95" s="4">
        <f t="shared" si="14"/>
        <v>6.025484853289242E-07</v>
      </c>
      <c r="AD95">
        <v>0</v>
      </c>
      <c r="AF95" s="4">
        <f t="shared" si="20"/>
        <v>8.689809240070012E-06</v>
      </c>
      <c r="AG95" s="4">
        <f t="shared" si="21"/>
        <v>6.025484853289242E-07</v>
      </c>
      <c r="AH95" s="4">
        <f t="shared" si="22"/>
        <v>0</v>
      </c>
      <c r="AJ95" s="4">
        <f t="shared" si="23"/>
        <v>0.0067780512072546095</v>
      </c>
      <c r="AK95" s="4">
        <f t="shared" si="24"/>
        <v>0.0004699878185565609</v>
      </c>
      <c r="AL95" s="4">
        <f t="shared" si="25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Fairchild</dc:creator>
  <cp:keywords/>
  <dc:description/>
  <cp:lastModifiedBy>Mark Fairchild</cp:lastModifiedBy>
  <dcterms:created xsi:type="dcterms:W3CDTF">2007-02-06T14:19:26Z</dcterms:created>
  <cp:category/>
  <cp:version/>
  <cp:contentType/>
  <cp:contentStatus/>
</cp:coreProperties>
</file>